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reximask.sharepoint.com/sites/prognozy/Shared Documents/Prezentačný nástroj/WEB/Informácie - i/Plán výkonov/2020/"/>
    </mc:Choice>
  </mc:AlternateContent>
  <xr:revisionPtr revIDLastSave="203" documentId="114_{0F010263-1391-45AB-831F-374416B524C3}" xr6:coauthVersionLast="45" xr6:coauthVersionMax="45" xr10:uidLastSave="{3F5C2B6C-CFD4-49FB-A60A-393D89D9D620}"/>
  <bookViews>
    <workbookView xWindow="-108" yWindow="-108" windowWidth="23256" windowHeight="12576" xr2:uid="{00000000-000D-0000-FFFF-FFFF00000000}"/>
  </bookViews>
  <sheets>
    <sheet name="J,H,K,M,Q" sheetId="1" r:id="rId1"/>
  </sheets>
  <definedNames>
    <definedName name="_xlnm._FilterDatabase" localSheetId="0" hidden="1">'J,H,K,M,Q'!$A$8:$M$464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2" i="1" l="1"/>
  <c r="F457" i="1"/>
  <c r="F420" i="1" s="1"/>
  <c r="F400" i="1"/>
  <c r="F395" i="1"/>
  <c r="F391" i="1"/>
  <c r="F376" i="1"/>
  <c r="F372" i="1"/>
  <c r="F367" i="1"/>
  <c r="F364" i="1"/>
  <c r="F359" i="1"/>
  <c r="F358" i="1" s="1"/>
  <c r="F352" i="1"/>
  <c r="F346" i="1"/>
  <c r="F342" i="1"/>
  <c r="F340" i="1"/>
  <c r="F321" i="1"/>
  <c r="F316" i="1"/>
  <c r="F308" i="1"/>
  <c r="F301" i="1"/>
  <c r="F288" i="1"/>
  <c r="F283" i="1"/>
  <c r="F267" i="1" s="1"/>
  <c r="F259" i="1"/>
  <c r="F244" i="1"/>
  <c r="F227" i="1" s="1"/>
  <c r="F212" i="1"/>
  <c r="F210" i="1" s="1"/>
  <c r="F205" i="1"/>
  <c r="F194" i="1" s="1"/>
  <c r="F176" i="1"/>
  <c r="F172" i="1"/>
  <c r="F163" i="1"/>
  <c r="F155" i="1"/>
  <c r="F149" i="1"/>
  <c r="F140" i="1"/>
  <c r="F136" i="1"/>
  <c r="F130" i="1" s="1"/>
  <c r="F126" i="1"/>
  <c r="F104" i="1"/>
  <c r="F99" i="1"/>
  <c r="F84" i="1" s="1"/>
  <c r="F75" i="1"/>
  <c r="F66" i="1"/>
  <c r="F62" i="1" s="1"/>
  <c r="F55" i="1"/>
  <c r="F47" i="1"/>
  <c r="F34" i="1"/>
  <c r="F21" i="1"/>
  <c r="F14" i="1"/>
  <c r="F10" i="1"/>
  <c r="E462" i="1"/>
  <c r="E457" i="1"/>
  <c r="E441" i="1"/>
  <c r="E436" i="1"/>
  <c r="E400" i="1"/>
  <c r="E395" i="1"/>
  <c r="E391" i="1"/>
  <c r="E376" i="1"/>
  <c r="E372" i="1"/>
  <c r="E367" i="1"/>
  <c r="E364" i="1"/>
  <c r="E359" i="1"/>
  <c r="E358" i="1" s="1"/>
  <c r="E352" i="1"/>
  <c r="E346" i="1"/>
  <c r="E342" i="1"/>
  <c r="E340" i="1"/>
  <c r="E321" i="1"/>
  <c r="E316" i="1"/>
  <c r="E308" i="1"/>
  <c r="E288" i="1"/>
  <c r="E267" i="1"/>
  <c r="E259" i="1"/>
  <c r="E244" i="1"/>
  <c r="E227" i="1" s="1"/>
  <c r="E212" i="1"/>
  <c r="E210" i="1" s="1"/>
  <c r="E205" i="1"/>
  <c r="E194" i="1" s="1"/>
  <c r="E176" i="1"/>
  <c r="E172" i="1"/>
  <c r="E163" i="1"/>
  <c r="E155" i="1"/>
  <c r="E149" i="1"/>
  <c r="E140" i="1"/>
  <c r="E136" i="1"/>
  <c r="E130" i="1" s="1"/>
  <c r="E104" i="1"/>
  <c r="E103" i="1" s="1"/>
  <c r="E99" i="1"/>
  <c r="E84" i="1" s="1"/>
  <c r="E77" i="1"/>
  <c r="E75" i="1" s="1"/>
  <c r="E66" i="1"/>
  <c r="E62" i="1" s="1"/>
  <c r="E55" i="1"/>
  <c r="E47" i="1"/>
  <c r="E41" i="1"/>
  <c r="E34" i="1"/>
  <c r="E21" i="1"/>
  <c r="E14" i="1"/>
  <c r="E10" i="1"/>
  <c r="M11" i="1"/>
  <c r="M12" i="1"/>
  <c r="M13" i="1"/>
  <c r="M15" i="1"/>
  <c r="M16" i="1"/>
  <c r="M17" i="1"/>
  <c r="M18" i="1"/>
  <c r="M19" i="1"/>
  <c r="M20" i="1"/>
  <c r="M22" i="1"/>
  <c r="M23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2" i="1"/>
  <c r="M43" i="1"/>
  <c r="M44" i="1"/>
  <c r="M45" i="1"/>
  <c r="M46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3" i="1"/>
  <c r="M64" i="1"/>
  <c r="M65" i="1"/>
  <c r="M67" i="1"/>
  <c r="M68" i="1"/>
  <c r="M69" i="1"/>
  <c r="M70" i="1"/>
  <c r="M71" i="1"/>
  <c r="M72" i="1"/>
  <c r="M73" i="1"/>
  <c r="M74" i="1"/>
  <c r="M76" i="1"/>
  <c r="M78" i="1"/>
  <c r="M79" i="1"/>
  <c r="M80" i="1"/>
  <c r="M81" i="1"/>
  <c r="M82" i="1"/>
  <c r="M83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100" i="1"/>
  <c r="M101" i="1"/>
  <c r="M102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7" i="1"/>
  <c r="M128" i="1"/>
  <c r="M129" i="1"/>
  <c r="M131" i="1"/>
  <c r="M132" i="1"/>
  <c r="M133" i="1"/>
  <c r="M134" i="1"/>
  <c r="M135" i="1"/>
  <c r="M137" i="1"/>
  <c r="M138" i="1"/>
  <c r="M139" i="1"/>
  <c r="M141" i="1"/>
  <c r="M142" i="1"/>
  <c r="M143" i="1"/>
  <c r="M144" i="1"/>
  <c r="M145" i="1"/>
  <c r="M146" i="1"/>
  <c r="M147" i="1"/>
  <c r="M150" i="1"/>
  <c r="M151" i="1"/>
  <c r="M152" i="1"/>
  <c r="M153" i="1"/>
  <c r="M154" i="1"/>
  <c r="M156" i="1"/>
  <c r="M157" i="1"/>
  <c r="M158" i="1"/>
  <c r="M159" i="1"/>
  <c r="M160" i="1"/>
  <c r="M161" i="1"/>
  <c r="M164" i="1"/>
  <c r="M165" i="1"/>
  <c r="M166" i="1"/>
  <c r="M167" i="1"/>
  <c r="M168" i="1"/>
  <c r="M169" i="1"/>
  <c r="M170" i="1"/>
  <c r="M171" i="1"/>
  <c r="M173" i="1"/>
  <c r="M174" i="1"/>
  <c r="M175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5" i="1"/>
  <c r="M196" i="1"/>
  <c r="M197" i="1"/>
  <c r="M198" i="1"/>
  <c r="M199" i="1"/>
  <c r="M200" i="1"/>
  <c r="M201" i="1"/>
  <c r="M202" i="1"/>
  <c r="M203" i="1"/>
  <c r="M204" i="1"/>
  <c r="M206" i="1"/>
  <c r="M207" i="1"/>
  <c r="M208" i="1"/>
  <c r="M209" i="1"/>
  <c r="M211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9" i="1"/>
  <c r="M230" i="1"/>
  <c r="M231" i="1"/>
  <c r="M232" i="1"/>
  <c r="M233" i="1"/>
  <c r="M234" i="1"/>
  <c r="M235" i="1"/>
  <c r="M236" i="1"/>
  <c r="M237" i="1"/>
  <c r="M239" i="1"/>
  <c r="M240" i="1"/>
  <c r="M241" i="1"/>
  <c r="M242" i="1"/>
  <c r="M243" i="1"/>
  <c r="M245" i="1"/>
  <c r="M246" i="1"/>
  <c r="M248" i="1"/>
  <c r="M249" i="1"/>
  <c r="M250" i="1"/>
  <c r="M251" i="1"/>
  <c r="M252" i="1"/>
  <c r="M253" i="1"/>
  <c r="M254" i="1"/>
  <c r="M255" i="1"/>
  <c r="M256" i="1"/>
  <c r="M257" i="1"/>
  <c r="M258" i="1"/>
  <c r="M261" i="1"/>
  <c r="M262" i="1"/>
  <c r="M263" i="1"/>
  <c r="M264" i="1"/>
  <c r="M265" i="1"/>
  <c r="M266" i="1"/>
  <c r="M268" i="1"/>
  <c r="M269" i="1"/>
  <c r="M270" i="1"/>
  <c r="M271" i="1"/>
  <c r="M272" i="1"/>
  <c r="M274" i="1"/>
  <c r="M275" i="1"/>
  <c r="M276" i="1"/>
  <c r="M277" i="1"/>
  <c r="M278" i="1"/>
  <c r="M279" i="1"/>
  <c r="M280" i="1"/>
  <c r="M281" i="1"/>
  <c r="M282" i="1"/>
  <c r="M284" i="1"/>
  <c r="M285" i="1"/>
  <c r="M286" i="1"/>
  <c r="M287" i="1"/>
  <c r="M289" i="1"/>
  <c r="M290" i="1"/>
  <c r="M291" i="1"/>
  <c r="M292" i="1"/>
  <c r="M293" i="1"/>
  <c r="M294" i="1"/>
  <c r="M295" i="1"/>
  <c r="M296" i="1"/>
  <c r="M297" i="1"/>
  <c r="M298" i="1"/>
  <c r="M299" i="1"/>
  <c r="M302" i="1"/>
  <c r="M303" i="1"/>
  <c r="M304" i="1"/>
  <c r="M305" i="1"/>
  <c r="M306" i="1"/>
  <c r="M307" i="1"/>
  <c r="M309" i="1"/>
  <c r="M310" i="1"/>
  <c r="M311" i="1"/>
  <c r="M312" i="1"/>
  <c r="M313" i="1"/>
  <c r="M314" i="1"/>
  <c r="M315" i="1"/>
  <c r="M317" i="1"/>
  <c r="M318" i="1"/>
  <c r="M319" i="1"/>
  <c r="M320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1" i="1"/>
  <c r="M343" i="1"/>
  <c r="M344" i="1"/>
  <c r="M345" i="1"/>
  <c r="M347" i="1"/>
  <c r="M348" i="1"/>
  <c r="M349" i="1"/>
  <c r="M350" i="1"/>
  <c r="M351" i="1"/>
  <c r="M353" i="1"/>
  <c r="M354" i="1"/>
  <c r="M355" i="1"/>
  <c r="M356" i="1"/>
  <c r="M357" i="1"/>
  <c r="M360" i="1"/>
  <c r="M361" i="1"/>
  <c r="M362" i="1"/>
  <c r="M365" i="1"/>
  <c r="M366" i="1"/>
  <c r="M368" i="1"/>
  <c r="M369" i="1"/>
  <c r="M370" i="1"/>
  <c r="M371" i="1"/>
  <c r="M373" i="1"/>
  <c r="M374" i="1"/>
  <c r="M375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2" i="1"/>
  <c r="M393" i="1"/>
  <c r="M394" i="1"/>
  <c r="M396" i="1"/>
  <c r="M397" i="1"/>
  <c r="M398" i="1"/>
  <c r="M399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7" i="1"/>
  <c r="M438" i="1"/>
  <c r="M439" i="1"/>
  <c r="M440" i="1"/>
  <c r="M442" i="1"/>
  <c r="M443" i="1"/>
  <c r="M444" i="1"/>
  <c r="M445" i="1"/>
  <c r="M446" i="1"/>
  <c r="M447" i="1"/>
  <c r="M448" i="1"/>
  <c r="M450" i="1"/>
  <c r="M451" i="1"/>
  <c r="M452" i="1"/>
  <c r="M453" i="1"/>
  <c r="M454" i="1"/>
  <c r="M455" i="1"/>
  <c r="M456" i="1"/>
  <c r="M458" i="1"/>
  <c r="M459" i="1"/>
  <c r="M460" i="1"/>
  <c r="M461" i="1"/>
  <c r="M463" i="1"/>
  <c r="M9" i="1"/>
  <c r="K462" i="1"/>
  <c r="K457" i="1"/>
  <c r="K449" i="1"/>
  <c r="K441" i="1"/>
  <c r="K436" i="1"/>
  <c r="K400" i="1"/>
  <c r="K395" i="1"/>
  <c r="K391" i="1"/>
  <c r="K376" i="1"/>
  <c r="K372" i="1"/>
  <c r="K367" i="1"/>
  <c r="K364" i="1"/>
  <c r="K359" i="1"/>
  <c r="K358" i="1" s="1"/>
  <c r="K352" i="1"/>
  <c r="K346" i="1"/>
  <c r="K342" i="1"/>
  <c r="K340" i="1"/>
  <c r="K321" i="1"/>
  <c r="K316" i="1"/>
  <c r="K308" i="1"/>
  <c r="K301" i="1"/>
  <c r="K288" i="1"/>
  <c r="K283" i="1"/>
  <c r="K273" i="1"/>
  <c r="K260" i="1"/>
  <c r="K259" i="1" s="1"/>
  <c r="K244" i="1"/>
  <c r="K238" i="1"/>
  <c r="K212" i="1"/>
  <c r="K210" i="1" s="1"/>
  <c r="K205" i="1"/>
  <c r="K194" i="1" s="1"/>
  <c r="K176" i="1"/>
  <c r="K172" i="1"/>
  <c r="K163" i="1"/>
  <c r="K155" i="1"/>
  <c r="K149" i="1"/>
  <c r="K140" i="1"/>
  <c r="K136" i="1"/>
  <c r="K130" i="1" s="1"/>
  <c r="K126" i="1"/>
  <c r="K104" i="1"/>
  <c r="K99" i="1"/>
  <c r="K84" i="1" s="1"/>
  <c r="K77" i="1"/>
  <c r="K75" i="1" s="1"/>
  <c r="K66" i="1"/>
  <c r="K62" i="1" s="1"/>
  <c r="K55" i="1"/>
  <c r="K47" i="1"/>
  <c r="K41" i="1"/>
  <c r="K34" i="1"/>
  <c r="K21" i="1"/>
  <c r="K14" i="1"/>
  <c r="K10" i="1"/>
  <c r="E148" i="1" l="1"/>
  <c r="F363" i="1"/>
  <c r="E24" i="1"/>
  <c r="F162" i="1"/>
  <c r="E300" i="1"/>
  <c r="E162" i="1"/>
  <c r="E363" i="1"/>
  <c r="F148" i="1"/>
  <c r="E420" i="1"/>
  <c r="F300" i="1"/>
  <c r="K103" i="1"/>
  <c r="F24" i="1"/>
  <c r="F103" i="1"/>
  <c r="E390" i="1"/>
  <c r="F390" i="1"/>
  <c r="K162" i="1"/>
  <c r="K300" i="1"/>
  <c r="K390" i="1"/>
  <c r="K148" i="1"/>
  <c r="K227" i="1"/>
  <c r="K363" i="1"/>
  <c r="K420" i="1"/>
  <c r="K267" i="1"/>
  <c r="K24" i="1"/>
  <c r="G462" i="1"/>
  <c r="G457" i="1"/>
  <c r="G449" i="1"/>
  <c r="G441" i="1"/>
  <c r="G436" i="1"/>
  <c r="G400" i="1"/>
  <c r="G395" i="1"/>
  <c r="G391" i="1"/>
  <c r="G376" i="1"/>
  <c r="G372" i="1"/>
  <c r="G367" i="1"/>
  <c r="G364" i="1"/>
  <c r="G359" i="1"/>
  <c r="G352" i="1"/>
  <c r="G346" i="1"/>
  <c r="G342" i="1"/>
  <c r="G340" i="1"/>
  <c r="G321" i="1"/>
  <c r="G316" i="1"/>
  <c r="G308" i="1"/>
  <c r="G301" i="1"/>
  <c r="G288" i="1"/>
  <c r="G283" i="1"/>
  <c r="G273" i="1"/>
  <c r="G260" i="1"/>
  <c r="G259" i="1" s="1"/>
  <c r="G247" i="1"/>
  <c r="G244" i="1"/>
  <c r="G238" i="1"/>
  <c r="G228" i="1"/>
  <c r="G212" i="1"/>
  <c r="G205" i="1"/>
  <c r="G176" i="1"/>
  <c r="G172" i="1"/>
  <c r="G163" i="1"/>
  <c r="G155" i="1"/>
  <c r="G149" i="1"/>
  <c r="G140" i="1"/>
  <c r="G136" i="1"/>
  <c r="G126" i="1"/>
  <c r="G104" i="1"/>
  <c r="G99" i="1"/>
  <c r="G77" i="1"/>
  <c r="G66" i="1"/>
  <c r="G55" i="1"/>
  <c r="G47" i="1"/>
  <c r="G41" i="1"/>
  <c r="G34" i="1"/>
  <c r="G21" i="1"/>
  <c r="G14" i="1"/>
  <c r="G10" i="1"/>
  <c r="K464" i="1" l="1"/>
  <c r="F464" i="1"/>
  <c r="E464" i="1"/>
  <c r="G420" i="1"/>
  <c r="G162" i="1"/>
  <c r="G363" i="1"/>
  <c r="G75" i="1"/>
  <c r="G267" i="1"/>
  <c r="G358" i="1"/>
  <c r="G227" i="1"/>
  <c r="G130" i="1"/>
  <c r="G390" i="1"/>
  <c r="G210" i="1"/>
  <c r="G24" i="1"/>
  <c r="G300" i="1"/>
  <c r="G148" i="1"/>
  <c r="G103" i="1"/>
  <c r="G194" i="1"/>
  <c r="G84" i="1"/>
  <c r="G62" i="1"/>
  <c r="G464" i="1" l="1"/>
  <c r="L462" i="1"/>
  <c r="L457" i="1"/>
  <c r="L449" i="1"/>
  <c r="L441" i="1"/>
  <c r="L436" i="1"/>
  <c r="L400" i="1"/>
  <c r="L395" i="1"/>
  <c r="L391" i="1"/>
  <c r="L376" i="1"/>
  <c r="L372" i="1"/>
  <c r="L367" i="1"/>
  <c r="L364" i="1"/>
  <c r="L359" i="1"/>
  <c r="L358" i="1" s="1"/>
  <c r="L352" i="1"/>
  <c r="L346" i="1"/>
  <c r="L342" i="1"/>
  <c r="L340" i="1"/>
  <c r="L321" i="1"/>
  <c r="L316" i="1"/>
  <c r="L308" i="1"/>
  <c r="L301" i="1"/>
  <c r="L288" i="1"/>
  <c r="L273" i="1"/>
  <c r="L267" i="1" s="1"/>
  <c r="L260" i="1"/>
  <c r="L259" i="1" s="1"/>
  <c r="L227" i="1"/>
  <c r="L212" i="1"/>
  <c r="L210" i="1" s="1"/>
  <c r="L205" i="1"/>
  <c r="L194" i="1" s="1"/>
  <c r="L176" i="1"/>
  <c r="L172" i="1"/>
  <c r="L163" i="1"/>
  <c r="L155" i="1"/>
  <c r="L149" i="1"/>
  <c r="L140" i="1"/>
  <c r="L136" i="1"/>
  <c r="L130" i="1" s="1"/>
  <c r="L126" i="1"/>
  <c r="L104" i="1"/>
  <c r="L99" i="1"/>
  <c r="L84" i="1" s="1"/>
  <c r="L77" i="1"/>
  <c r="L75" i="1" s="1"/>
  <c r="L66" i="1"/>
  <c r="L62" i="1" s="1"/>
  <c r="L55" i="1"/>
  <c r="L47" i="1"/>
  <c r="L41" i="1"/>
  <c r="L34" i="1"/>
  <c r="L21" i="1"/>
  <c r="L14" i="1"/>
  <c r="H462" i="1"/>
  <c r="H457" i="1"/>
  <c r="H441" i="1"/>
  <c r="H436" i="1"/>
  <c r="H400" i="1"/>
  <c r="H395" i="1"/>
  <c r="H391" i="1"/>
  <c r="H376" i="1"/>
  <c r="H372" i="1"/>
  <c r="H367" i="1"/>
  <c r="H364" i="1"/>
  <c r="H359" i="1"/>
  <c r="H352" i="1"/>
  <c r="H346" i="1"/>
  <c r="H342" i="1"/>
  <c r="H340" i="1"/>
  <c r="H321" i="1"/>
  <c r="H316" i="1"/>
  <c r="H308" i="1"/>
  <c r="H301" i="1"/>
  <c r="H288" i="1"/>
  <c r="H283" i="1"/>
  <c r="H273" i="1"/>
  <c r="H260" i="1"/>
  <c r="H247" i="1"/>
  <c r="M247" i="1" s="1"/>
  <c r="H244" i="1"/>
  <c r="H238" i="1"/>
  <c r="H212" i="1"/>
  <c r="H205" i="1"/>
  <c r="H176" i="1"/>
  <c r="H172" i="1"/>
  <c r="H163" i="1"/>
  <c r="H155" i="1"/>
  <c r="H149" i="1"/>
  <c r="H140" i="1"/>
  <c r="H136" i="1"/>
  <c r="H126" i="1"/>
  <c r="H104" i="1"/>
  <c r="H99" i="1"/>
  <c r="H77" i="1"/>
  <c r="H66" i="1"/>
  <c r="H55" i="1"/>
  <c r="H47" i="1"/>
  <c r="H41" i="1"/>
  <c r="H34" i="1"/>
  <c r="H21" i="1"/>
  <c r="H14" i="1"/>
  <c r="H10" i="1"/>
  <c r="H267" i="1" l="1"/>
  <c r="L162" i="1"/>
  <c r="L103" i="1"/>
  <c r="L300" i="1"/>
  <c r="L24" i="1"/>
  <c r="L148" i="1"/>
  <c r="H84" i="1"/>
  <c r="H162" i="1"/>
  <c r="H363" i="1"/>
  <c r="H103" i="1"/>
  <c r="H194" i="1"/>
  <c r="H148" i="1"/>
  <c r="H227" i="1"/>
  <c r="H300" i="1"/>
  <c r="H420" i="1"/>
  <c r="H75" i="1"/>
  <c r="H358" i="1"/>
  <c r="L363" i="1"/>
  <c r="L390" i="1"/>
  <c r="L420" i="1"/>
  <c r="H24" i="1"/>
  <c r="H259" i="1"/>
  <c r="H62" i="1"/>
  <c r="H130" i="1"/>
  <c r="H390" i="1"/>
  <c r="H210" i="1"/>
  <c r="L464" i="1" l="1"/>
  <c r="H464" i="1"/>
  <c r="I10" i="1"/>
  <c r="J10" i="1"/>
  <c r="J14" i="1"/>
  <c r="M14" i="1" s="1"/>
  <c r="I21" i="1"/>
  <c r="J21" i="1"/>
  <c r="I24" i="1"/>
  <c r="J34" i="1"/>
  <c r="M34" i="1" s="1"/>
  <c r="J41" i="1"/>
  <c r="M41" i="1" s="1"/>
  <c r="J47" i="1"/>
  <c r="M47" i="1" s="1"/>
  <c r="I55" i="1"/>
  <c r="J55" i="1"/>
  <c r="I62" i="1"/>
  <c r="J66" i="1"/>
  <c r="I75" i="1"/>
  <c r="J77" i="1"/>
  <c r="I84" i="1"/>
  <c r="J99" i="1"/>
  <c r="I104" i="1"/>
  <c r="J104" i="1"/>
  <c r="J126" i="1"/>
  <c r="M126" i="1" s="1"/>
  <c r="I130" i="1"/>
  <c r="J136" i="1"/>
  <c r="I140" i="1"/>
  <c r="J140" i="1"/>
  <c r="I149" i="1"/>
  <c r="J149" i="1"/>
  <c r="J155" i="1"/>
  <c r="M155" i="1" s="1"/>
  <c r="I162" i="1"/>
  <c r="J163" i="1"/>
  <c r="M163" i="1" s="1"/>
  <c r="J172" i="1"/>
  <c r="M172" i="1" s="1"/>
  <c r="I176" i="1"/>
  <c r="J176" i="1"/>
  <c r="I205" i="1"/>
  <c r="J205" i="1"/>
  <c r="J194" i="1" s="1"/>
  <c r="I212" i="1"/>
  <c r="J212" i="1"/>
  <c r="J210" i="1" s="1"/>
  <c r="J228" i="1"/>
  <c r="M228" i="1" s="1"/>
  <c r="J238" i="1"/>
  <c r="M238" i="1" s="1"/>
  <c r="I244" i="1"/>
  <c r="J244" i="1"/>
  <c r="I260" i="1"/>
  <c r="J260" i="1"/>
  <c r="J259" i="1" s="1"/>
  <c r="I273" i="1"/>
  <c r="J273" i="1"/>
  <c r="I283" i="1"/>
  <c r="J283" i="1"/>
  <c r="I288" i="1"/>
  <c r="J288" i="1"/>
  <c r="I301" i="1"/>
  <c r="J301" i="1"/>
  <c r="I308" i="1"/>
  <c r="J308" i="1"/>
  <c r="J316" i="1"/>
  <c r="M316" i="1" s="1"/>
  <c r="I321" i="1"/>
  <c r="J321" i="1"/>
  <c r="I340" i="1"/>
  <c r="J340" i="1"/>
  <c r="I342" i="1"/>
  <c r="J342" i="1"/>
  <c r="I346" i="1"/>
  <c r="J346" i="1"/>
  <c r="I352" i="1"/>
  <c r="J352" i="1"/>
  <c r="I359" i="1"/>
  <c r="J359" i="1"/>
  <c r="J358" i="1" s="1"/>
  <c r="I364" i="1"/>
  <c r="J364" i="1"/>
  <c r="J367" i="1"/>
  <c r="M367" i="1" s="1"/>
  <c r="J372" i="1"/>
  <c r="M372" i="1" s="1"/>
  <c r="J376" i="1"/>
  <c r="M376" i="1" s="1"/>
  <c r="J391" i="1"/>
  <c r="M391" i="1" s="1"/>
  <c r="I395" i="1"/>
  <c r="J395" i="1"/>
  <c r="J400" i="1"/>
  <c r="M400" i="1" s="1"/>
  <c r="I436" i="1"/>
  <c r="J436" i="1"/>
  <c r="J441" i="1"/>
  <c r="M441" i="1" s="1"/>
  <c r="J449" i="1"/>
  <c r="M449" i="1" s="1"/>
  <c r="I457" i="1"/>
  <c r="J457" i="1"/>
  <c r="I462" i="1"/>
  <c r="J462" i="1"/>
  <c r="J300" i="1" l="1"/>
  <c r="M364" i="1"/>
  <c r="M342" i="1"/>
  <c r="M340" i="1"/>
  <c r="M10" i="1"/>
  <c r="M283" i="1"/>
  <c r="J148" i="1"/>
  <c r="M436" i="1"/>
  <c r="M308" i="1"/>
  <c r="M21" i="1"/>
  <c r="M55" i="1"/>
  <c r="M457" i="1"/>
  <c r="M288" i="1"/>
  <c r="M176" i="1"/>
  <c r="M140" i="1"/>
  <c r="I227" i="1"/>
  <c r="M244" i="1"/>
  <c r="I358" i="1"/>
  <c r="M358" i="1" s="1"/>
  <c r="M359" i="1"/>
  <c r="I259" i="1"/>
  <c r="M259" i="1" s="1"/>
  <c r="M260" i="1"/>
  <c r="I194" i="1"/>
  <c r="M194" i="1" s="1"/>
  <c r="M205" i="1"/>
  <c r="I148" i="1"/>
  <c r="M149" i="1"/>
  <c r="J84" i="1"/>
  <c r="M84" i="1" s="1"/>
  <c r="M99" i="1"/>
  <c r="M462" i="1"/>
  <c r="M301" i="1"/>
  <c r="I103" i="1"/>
  <c r="M104" i="1"/>
  <c r="J75" i="1"/>
  <c r="M75" i="1" s="1"/>
  <c r="M77" i="1"/>
  <c r="I210" i="1"/>
  <c r="M210" i="1" s="1"/>
  <c r="M212" i="1"/>
  <c r="M273" i="1"/>
  <c r="I390" i="1"/>
  <c r="M395" i="1"/>
  <c r="M346" i="1"/>
  <c r="J62" i="1"/>
  <c r="M62" i="1" s="1"/>
  <c r="M66" i="1"/>
  <c r="J130" i="1"/>
  <c r="M130" i="1" s="1"/>
  <c r="M136" i="1"/>
  <c r="M352" i="1"/>
  <c r="M321" i="1"/>
  <c r="J162" i="1"/>
  <c r="M162" i="1" s="1"/>
  <c r="J363" i="1"/>
  <c r="M363" i="1" s="1"/>
  <c r="I267" i="1"/>
  <c r="J420" i="1"/>
  <c r="J390" i="1"/>
  <c r="J103" i="1"/>
  <c r="I420" i="1"/>
  <c r="J24" i="1"/>
  <c r="M24" i="1" s="1"/>
  <c r="J267" i="1"/>
  <c r="J227" i="1"/>
  <c r="I300" i="1"/>
  <c r="M300" i="1" l="1"/>
  <c r="M148" i="1"/>
  <c r="M103" i="1"/>
  <c r="M267" i="1"/>
  <c r="M227" i="1"/>
  <c r="M420" i="1"/>
  <c r="M390" i="1"/>
  <c r="J464" i="1"/>
  <c r="M464" i="1" s="1"/>
</calcChain>
</file>

<file path=xl/sharedStrings.xml><?xml version="1.0" encoding="utf-8"?>
<sst xmlns="http://schemas.openxmlformats.org/spreadsheetml/2006/main" count="923" uniqueCount="884">
  <si>
    <t>Skupina odborov</t>
  </si>
  <si>
    <t>Odbor vzdelávania</t>
  </si>
  <si>
    <t xml:space="preserve">Fyzikálno- matematické vedy </t>
  </si>
  <si>
    <t>Baníctvo, geológia, geotechnika</t>
  </si>
  <si>
    <t>2157 M</t>
  </si>
  <si>
    <t>geológia,geotechnika a environmentalistika </t>
  </si>
  <si>
    <t>2174 K</t>
  </si>
  <si>
    <t>technik mineralurg</t>
  </si>
  <si>
    <t>2176 H</t>
  </si>
  <si>
    <t xml:space="preserve">mechanik banských prevádzok </t>
  </si>
  <si>
    <t>Hutníctvo</t>
  </si>
  <si>
    <t>2234 M</t>
  </si>
  <si>
    <t>zlievačstvo</t>
  </si>
  <si>
    <t>2235 M</t>
  </si>
  <si>
    <t>hutníctvo</t>
  </si>
  <si>
    <t>2262 K</t>
  </si>
  <si>
    <t xml:space="preserve">hutník operátor </t>
  </si>
  <si>
    <t>2275 H</t>
  </si>
  <si>
    <t>hutník</t>
  </si>
  <si>
    <t>2285 H</t>
  </si>
  <si>
    <t>zlievač</t>
  </si>
  <si>
    <t>2287 H</t>
  </si>
  <si>
    <t>modelár</t>
  </si>
  <si>
    <t>Strojárstvo a ostatná kovospracúvacia výroba I</t>
  </si>
  <si>
    <t>2381 M</t>
  </si>
  <si>
    <t>strojárstvo </t>
  </si>
  <si>
    <t>2387 M</t>
  </si>
  <si>
    <t>mechatronika</t>
  </si>
  <si>
    <t>Strojárstvo a ostatná kovospracúvacia výroba II</t>
  </si>
  <si>
    <t>2411 K</t>
  </si>
  <si>
    <t>mechanik nastavovač </t>
  </si>
  <si>
    <t>2412 K</t>
  </si>
  <si>
    <t>mechanik číslicovo riadených strojov</t>
  </si>
  <si>
    <t>2413 K</t>
  </si>
  <si>
    <t>mechanik strojov a zariadení</t>
  </si>
  <si>
    <t>2419 K</t>
  </si>
  <si>
    <t>operátor ekologických zariadení</t>
  </si>
  <si>
    <t>2423 H</t>
  </si>
  <si>
    <t>nástrojár</t>
  </si>
  <si>
    <t>2426 K</t>
  </si>
  <si>
    <t>programátor obrábacích a zváracích strojov a zariadení</t>
  </si>
  <si>
    <t>2430 H</t>
  </si>
  <si>
    <t>operátor strojárskej výroby</t>
  </si>
  <si>
    <t>2432 H</t>
  </si>
  <si>
    <t>puškár</t>
  </si>
  <si>
    <t>2433 H</t>
  </si>
  <si>
    <t>obrábač kovov </t>
  </si>
  <si>
    <t>2435 H</t>
  </si>
  <si>
    <t>klampiar</t>
  </si>
  <si>
    <t>2435 H 01</t>
  </si>
  <si>
    <t>klampiar - strojárska výroba</t>
  </si>
  <si>
    <t>2435 H 02</t>
  </si>
  <si>
    <t>klampiar - stavebná výroba</t>
  </si>
  <si>
    <t>2439 H</t>
  </si>
  <si>
    <t>lakovník</t>
  </si>
  <si>
    <t>2447 K</t>
  </si>
  <si>
    <t>mechanik hasičskej techniky</t>
  </si>
  <si>
    <t>2463 H</t>
  </si>
  <si>
    <t>hodinár</t>
  </si>
  <si>
    <t>2464 H</t>
  </si>
  <si>
    <t>strojný mechanik</t>
  </si>
  <si>
    <t>2466 H</t>
  </si>
  <si>
    <t>mechanik opravár</t>
  </si>
  <si>
    <t xml:space="preserve">mechanik opravár-plynárenské zariadenia  </t>
  </si>
  <si>
    <t>2466 H 02</t>
  </si>
  <si>
    <t>mechanik opravár - stroje a zariadenia</t>
  </si>
  <si>
    <t>2466 H 04</t>
  </si>
  <si>
    <t>mechanik opravár - lesné stroje a zariadenia </t>
  </si>
  <si>
    <t>2466 H 10</t>
  </si>
  <si>
    <t>mechanik opravár - koľajové vozidlá</t>
  </si>
  <si>
    <t>2466 H 21</t>
  </si>
  <si>
    <t>mechanik opravár - hasičská technika</t>
  </si>
  <si>
    <t>2487 H</t>
  </si>
  <si>
    <t xml:space="preserve">autoopravár </t>
  </si>
  <si>
    <t>2487 H 01</t>
  </si>
  <si>
    <t>autoopravár - mechanik</t>
  </si>
  <si>
    <t>2487 H 02</t>
  </si>
  <si>
    <t>autoopravár - elektrikár</t>
  </si>
  <si>
    <t>2487 H 03</t>
  </si>
  <si>
    <t>autoopravár - karosár</t>
  </si>
  <si>
    <t>2487 H 04</t>
  </si>
  <si>
    <t>autoopravár - lakovník</t>
  </si>
  <si>
    <t>2488 H</t>
  </si>
  <si>
    <t>mechanik špecialista automobilovej výroby</t>
  </si>
  <si>
    <t>2495 K</t>
  </si>
  <si>
    <t>autotronik</t>
  </si>
  <si>
    <t>2497 K</t>
  </si>
  <si>
    <t>mechanik automobilových liniek</t>
  </si>
  <si>
    <t>Informačné a komunikačné technológie</t>
  </si>
  <si>
    <t>2561 M</t>
  </si>
  <si>
    <t>2567 M</t>
  </si>
  <si>
    <t>Elektrotechnika</t>
  </si>
  <si>
    <t>2675 M</t>
  </si>
  <si>
    <t>elektrotechnika</t>
  </si>
  <si>
    <t>2679 K</t>
  </si>
  <si>
    <t>mechanik - mechatronik</t>
  </si>
  <si>
    <t>2682 K</t>
  </si>
  <si>
    <t>mechanik počítačových sietí</t>
  </si>
  <si>
    <t>2683 H</t>
  </si>
  <si>
    <t>elektromechanik</t>
  </si>
  <si>
    <t>2683 H 11</t>
  </si>
  <si>
    <t>elektromechanik – silnoprúdová technika</t>
  </si>
  <si>
    <t>2683 H 12</t>
  </si>
  <si>
    <t>elektromechanik – automatizačná technika</t>
  </si>
  <si>
    <t>2683 H 13</t>
  </si>
  <si>
    <t>elektromechanik – telekomunikačná technika</t>
  </si>
  <si>
    <t>2683 H 14</t>
  </si>
  <si>
    <t>elektromechanik –oznamovacia zabezpečovaciatechnika</t>
  </si>
  <si>
    <t>2683 H 15</t>
  </si>
  <si>
    <t>elektromechanik –úžitková technika</t>
  </si>
  <si>
    <t>2683 H 17</t>
  </si>
  <si>
    <t>elektromechan.-chladiace zariadenia a tep.čerp </t>
  </si>
  <si>
    <t>2684 K</t>
  </si>
  <si>
    <t>bezpečnostné systémy v doprave a priemysle </t>
  </si>
  <si>
    <t>2697 K</t>
  </si>
  <si>
    <t>mechanik elektrotechnik</t>
  </si>
  <si>
    <t>Technická chémia silikátov</t>
  </si>
  <si>
    <t>2734 K</t>
  </si>
  <si>
    <t xml:space="preserve">technik sklárskej výroby </t>
  </si>
  <si>
    <t>2738 H</t>
  </si>
  <si>
    <t>operátor sklárskej výroby</t>
  </si>
  <si>
    <t>2738 H 01</t>
  </si>
  <si>
    <t>operátor sklárskej výroby - výroba dutého a lisovaného skla</t>
  </si>
  <si>
    <t>2738 H 02</t>
  </si>
  <si>
    <t>operátor sklárskej výroby - obsluha sklárskych automatov</t>
  </si>
  <si>
    <t>2738 H 03</t>
  </si>
  <si>
    <t>operátor sklárskej výroby - úprava a zušľachťovanie plochého skla</t>
  </si>
  <si>
    <t>2738 H 04</t>
  </si>
  <si>
    <t>operátor sklárskej výroby - maľba skla a keramiky</t>
  </si>
  <si>
    <t>2738 H 05</t>
  </si>
  <si>
    <t>operátor sklárskej výroby - výroba bižutérie a ozdobných predmetov</t>
  </si>
  <si>
    <t>2738 H 06</t>
  </si>
  <si>
    <t>operátor sklárskej výroby - brúsenie skla</t>
  </si>
  <si>
    <t>Technická a aplikovaná chémia</t>
  </si>
  <si>
    <t>2840 M</t>
  </si>
  <si>
    <t>biotechnológia a farmakológia</t>
  </si>
  <si>
    <t>2841 M</t>
  </si>
  <si>
    <t>technológia ochrany a tvorby životného prostredia</t>
  </si>
  <si>
    <t>2847 M</t>
  </si>
  <si>
    <t>technológia kozmetiky a chemických liečiv</t>
  </si>
  <si>
    <t>2848 M</t>
  </si>
  <si>
    <t>chemická informatika</t>
  </si>
  <si>
    <t>2849 M</t>
  </si>
  <si>
    <t>kontrolné analytické metódy</t>
  </si>
  <si>
    <t xml:space="preserve">2859 K </t>
  </si>
  <si>
    <t>operátor gumárskej a plastikárskej výroby</t>
  </si>
  <si>
    <t>2860 K</t>
  </si>
  <si>
    <t>chemik operátor</t>
  </si>
  <si>
    <t>2866 H</t>
  </si>
  <si>
    <t>gumár plastikár</t>
  </si>
  <si>
    <t>2877 H</t>
  </si>
  <si>
    <t>chemik pre udržiavanie textilných výrobkov a ďalšie služby</t>
  </si>
  <si>
    <t>2885 M</t>
  </si>
  <si>
    <t>chemická výroba</t>
  </si>
  <si>
    <t>chémia a životné prostredie</t>
  </si>
  <si>
    <t xml:space="preserve">2888 K </t>
  </si>
  <si>
    <t>operátor farmaceutickej výroby</t>
  </si>
  <si>
    <t>chemik</t>
  </si>
  <si>
    <t>2889 H 01</t>
  </si>
  <si>
    <t>chemik - chemickotechnologické procesy</t>
  </si>
  <si>
    <t>2889 H 04</t>
  </si>
  <si>
    <t>chemik-spracúvanie kaučuku a plastov </t>
  </si>
  <si>
    <t>Potravinárstvo</t>
  </si>
  <si>
    <t>2940 M</t>
  </si>
  <si>
    <t>potravinárstvo</t>
  </si>
  <si>
    <t>2940 M 01</t>
  </si>
  <si>
    <t>potravinárstvo – výroba cukru a cukroviniek</t>
  </si>
  <si>
    <t>2940 M 03</t>
  </si>
  <si>
    <t>potravinárstvo – spracúvanie múky</t>
  </si>
  <si>
    <t>2940 M 04</t>
  </si>
  <si>
    <t>potravinárstvo – kvasná technológia</t>
  </si>
  <si>
    <t>2940 M 05</t>
  </si>
  <si>
    <t xml:space="preserve">potravinárstvo – spracúvanie mlieka </t>
  </si>
  <si>
    <t>2940 M 06</t>
  </si>
  <si>
    <t>potravinárstvo – spracúvanie mäsa</t>
  </si>
  <si>
    <t>2940 M 08</t>
  </si>
  <si>
    <t>potravinárstvo - podnikanie v potravinárstve </t>
  </si>
  <si>
    <t>2940 M 09</t>
  </si>
  <si>
    <t>potravinárstvo - potravinár, kvalitár</t>
  </si>
  <si>
    <t>2949 M</t>
  </si>
  <si>
    <t>výživa, ochrana zdravia a hodnotenie potravín</t>
  </si>
  <si>
    <t>2954 H</t>
  </si>
  <si>
    <t>mäsiar</t>
  </si>
  <si>
    <t>2955 H</t>
  </si>
  <si>
    <t>mäsiar, lahôdkar</t>
  </si>
  <si>
    <t>2956 H</t>
  </si>
  <si>
    <t>mäsiar kuchár</t>
  </si>
  <si>
    <t xml:space="preserve">2958 K </t>
  </si>
  <si>
    <t xml:space="preserve">kontrolór potravín </t>
  </si>
  <si>
    <t>2960 K</t>
  </si>
  <si>
    <t>operátor potravinárskej výroby</t>
  </si>
  <si>
    <t>2962 H</t>
  </si>
  <si>
    <t>pekár</t>
  </si>
  <si>
    <t>2963 H</t>
  </si>
  <si>
    <t>mlynár, cestovinár</t>
  </si>
  <si>
    <t>2964 H</t>
  </si>
  <si>
    <t>cukrár</t>
  </si>
  <si>
    <t>cukrovinkár, pečivár</t>
  </si>
  <si>
    <t>2977 H</t>
  </si>
  <si>
    <t>cukrár kuchár</t>
  </si>
  <si>
    <t>2978 H</t>
  </si>
  <si>
    <t>cukrár pekár</t>
  </si>
  <si>
    <t>2980 H</t>
  </si>
  <si>
    <t xml:space="preserve">pracovník v potravinárstve - výroba trvanlivých potravín </t>
  </si>
  <si>
    <t xml:space="preserve">2987 H </t>
  </si>
  <si>
    <t>biochemik</t>
  </si>
  <si>
    <t>2987 H 01</t>
  </si>
  <si>
    <t>biochemik - mliekarská výroba</t>
  </si>
  <si>
    <t>2987 H 02</t>
  </si>
  <si>
    <t>biochemik - výroba piva a sladu</t>
  </si>
  <si>
    <t>2987 H 03</t>
  </si>
  <si>
    <t>biochemik – liehovarnícka výroba a výroba vína</t>
  </si>
  <si>
    <t>Textil a odevníctvo</t>
  </si>
  <si>
    <t xml:space="preserve">3125 M </t>
  </si>
  <si>
    <t xml:space="preserve">odevníctvo </t>
  </si>
  <si>
    <t>3137 K</t>
  </si>
  <si>
    <t xml:space="preserve">operátor odevnej výroby </t>
  </si>
  <si>
    <t>3146 H</t>
  </si>
  <si>
    <t>tkáč</t>
  </si>
  <si>
    <t>3151 H</t>
  </si>
  <si>
    <t>pletiar</t>
  </si>
  <si>
    <t>3152 H</t>
  </si>
  <si>
    <t>krajčír</t>
  </si>
  <si>
    <t xml:space="preserve">3152 H 01 </t>
  </si>
  <si>
    <t xml:space="preserve">krajčír - pánske odevy                                </t>
  </si>
  <si>
    <t>3152 H 02</t>
  </si>
  <si>
    <t>krajčír - dámske odevy </t>
  </si>
  <si>
    <t>3158 M</t>
  </si>
  <si>
    <t>styling a marketing</t>
  </si>
  <si>
    <t>3231 M</t>
  </si>
  <si>
    <t>výroba obuvi a galantérneho tovaru</t>
  </si>
  <si>
    <t>3243 K</t>
  </si>
  <si>
    <t>operátor kožiarskej výroby</t>
  </si>
  <si>
    <t>3244 K</t>
  </si>
  <si>
    <t>operátor kožušníckej výroby</t>
  </si>
  <si>
    <t>3247 K</t>
  </si>
  <si>
    <t>technik obuvníckej výroby</t>
  </si>
  <si>
    <t>3250 H</t>
  </si>
  <si>
    <t xml:space="preserve">remenár sedlár </t>
  </si>
  <si>
    <t xml:space="preserve">3251 H </t>
  </si>
  <si>
    <t xml:space="preserve">kožušník </t>
  </si>
  <si>
    <t>3274 H</t>
  </si>
  <si>
    <t>obuvník</t>
  </si>
  <si>
    <t>Spracúvanie dreva a výroba hudobných nástrojov</t>
  </si>
  <si>
    <t xml:space="preserve">3336 M  </t>
  </si>
  <si>
    <t>drevárstvo a nábytkárstvo</t>
  </si>
  <si>
    <t>3336 M 01</t>
  </si>
  <si>
    <t>drevárstvo a nábytkárstvo - drevárstvo</t>
  </si>
  <si>
    <t>3336 M 02</t>
  </si>
  <si>
    <t>drevárstvo a nábytkárstvo - nábytkárstvo</t>
  </si>
  <si>
    <t>3336 M 04</t>
  </si>
  <si>
    <t>drevárstvo a nábytkárstvo-manažment v drevárstve </t>
  </si>
  <si>
    <t>3336 M 06</t>
  </si>
  <si>
    <t>drevárstvo a nábytkárstvo – výroba hudobných nástrojov</t>
  </si>
  <si>
    <t>3341 K</t>
  </si>
  <si>
    <t>operátor drevárskej a nábytkárskej výroby</t>
  </si>
  <si>
    <t>3345 K</t>
  </si>
  <si>
    <t>technik drevárských CNC zariadení</t>
  </si>
  <si>
    <t>3345 K 01</t>
  </si>
  <si>
    <t>technik drevárských CNC zariadení- drevárska výroba</t>
  </si>
  <si>
    <t>3345 K 02</t>
  </si>
  <si>
    <t>technik drevárských CNC zariadení-nábytkárska výroba</t>
  </si>
  <si>
    <t>3349 K</t>
  </si>
  <si>
    <t>technik drevostavieb</t>
  </si>
  <si>
    <t>3355 H</t>
  </si>
  <si>
    <t>stolár</t>
  </si>
  <si>
    <t>3370 H</t>
  </si>
  <si>
    <t>čalúnik</t>
  </si>
  <si>
    <t>Polygrafia a médiá</t>
  </si>
  <si>
    <t xml:space="preserve">3431 M </t>
  </si>
  <si>
    <t>polygrafia</t>
  </si>
  <si>
    <t xml:space="preserve">3431 M 01 </t>
  </si>
  <si>
    <t xml:space="preserve">polygrafia – polygrafická technológia                     </t>
  </si>
  <si>
    <t>3431 M 02</t>
  </si>
  <si>
    <t>polygrafia – grafika tlačovín</t>
  </si>
  <si>
    <t>3432 M</t>
  </si>
  <si>
    <t>obalová technika</t>
  </si>
  <si>
    <t>3434 K</t>
  </si>
  <si>
    <t>operátor obalových materiálov</t>
  </si>
  <si>
    <t>3436 K</t>
  </si>
  <si>
    <t>operátor knihárskych technológií</t>
  </si>
  <si>
    <t>3446 K</t>
  </si>
  <si>
    <t>grafik tlačových médií</t>
  </si>
  <si>
    <t>3447 K</t>
  </si>
  <si>
    <t>grafik digitálnych médií</t>
  </si>
  <si>
    <t>3457 K</t>
  </si>
  <si>
    <t>operátor tlače</t>
  </si>
  <si>
    <t xml:space="preserve">3473 H </t>
  </si>
  <si>
    <t>polygraf</t>
  </si>
  <si>
    <t>3473 H 06</t>
  </si>
  <si>
    <t>polygraf – grafik</t>
  </si>
  <si>
    <t>3473 H 07</t>
  </si>
  <si>
    <t>polygraf – tlačiar</t>
  </si>
  <si>
    <t>3473 H 08</t>
  </si>
  <si>
    <t>polygraf – knihár</t>
  </si>
  <si>
    <t>Stavebníctvo, geodézia a kartografia</t>
  </si>
  <si>
    <t>3650 M</t>
  </si>
  <si>
    <t>staviteľstvo</t>
  </si>
  <si>
    <t>3656 K</t>
  </si>
  <si>
    <t>operátor stavebnej výroby</t>
  </si>
  <si>
    <t xml:space="preserve">3658 K </t>
  </si>
  <si>
    <t>mechanik stavebnoinštalačných zariadení</t>
  </si>
  <si>
    <t>3661 H</t>
  </si>
  <si>
    <t>murár</t>
  </si>
  <si>
    <t>3663 H</t>
  </si>
  <si>
    <t>tesár</t>
  </si>
  <si>
    <t>3667 K</t>
  </si>
  <si>
    <t>technik vodár, vodohospodár </t>
  </si>
  <si>
    <t>3668 H</t>
  </si>
  <si>
    <t>montér suchých stavieb</t>
  </si>
  <si>
    <t>3672 H</t>
  </si>
  <si>
    <t>kamenár </t>
  </si>
  <si>
    <t>3673 H</t>
  </si>
  <si>
    <t>kachliar</t>
  </si>
  <si>
    <t>3675 H</t>
  </si>
  <si>
    <t>maliar</t>
  </si>
  <si>
    <t>3678 H</t>
  </si>
  <si>
    <t>inštalatér</t>
  </si>
  <si>
    <t>3679 H</t>
  </si>
  <si>
    <t>sklenár</t>
  </si>
  <si>
    <t>3680 H</t>
  </si>
  <si>
    <t>podlahár</t>
  </si>
  <si>
    <t>3684 H</t>
  </si>
  <si>
    <t>strechár</t>
  </si>
  <si>
    <t xml:space="preserve">3688 H </t>
  </si>
  <si>
    <t>kominár</t>
  </si>
  <si>
    <t>3692 M</t>
  </si>
  <si>
    <t>geodézia, kartografia a kataster</t>
  </si>
  <si>
    <t>3693 K</t>
  </si>
  <si>
    <t>technik energetických zariadení budov</t>
  </si>
  <si>
    <t>Doprava, pošty a telekomunikácia</t>
  </si>
  <si>
    <t>3739 M</t>
  </si>
  <si>
    <t>elektrotechnika v doprave a telekomunikáciách</t>
  </si>
  <si>
    <t>3758 K</t>
  </si>
  <si>
    <t>operátor prevádzky a ekonomiky dopravy</t>
  </si>
  <si>
    <t>3759 K</t>
  </si>
  <si>
    <t>komerčný pracovník v doprave</t>
  </si>
  <si>
    <t>3760 M</t>
  </si>
  <si>
    <t>prevádzka a ekonomika dopravy</t>
  </si>
  <si>
    <t>3762 H</t>
  </si>
  <si>
    <t>železničiar</t>
  </si>
  <si>
    <t>3763 H</t>
  </si>
  <si>
    <t>manipulant poštovej prevádzky a prepravy</t>
  </si>
  <si>
    <t>3765 M</t>
  </si>
  <si>
    <t>technika a prevádzka dopravy</t>
  </si>
  <si>
    <t>3766 H</t>
  </si>
  <si>
    <t>lodník</t>
  </si>
  <si>
    <t>3767 M</t>
  </si>
  <si>
    <t>dopravná akadémia</t>
  </si>
  <si>
    <t xml:space="preserve">3770 H  </t>
  </si>
  <si>
    <t>mechanik železničnej prevádzky</t>
  </si>
  <si>
    <t>3776 K 01</t>
  </si>
  <si>
    <t>mechanik lietadiel - mechanika</t>
  </si>
  <si>
    <t>3776 K 02</t>
  </si>
  <si>
    <t>mechanik lietadiel - avionika</t>
  </si>
  <si>
    <t>3778 K</t>
  </si>
  <si>
    <t>technik informačných a telekomunikačných technológií</t>
  </si>
  <si>
    <t>3795 K</t>
  </si>
  <si>
    <t>klientsky manažér pošty</t>
  </si>
  <si>
    <t>špeciálne technické odbory</t>
  </si>
  <si>
    <t>3916 M</t>
  </si>
  <si>
    <t>životné prostredie</t>
  </si>
  <si>
    <t>3917 M</t>
  </si>
  <si>
    <t>technické a informatické služby</t>
  </si>
  <si>
    <t xml:space="preserve"> technické a informatické služby - v strojárstve       </t>
  </si>
  <si>
    <t xml:space="preserve">technické a informatické služby - v elektrotechnike </t>
  </si>
  <si>
    <t>3917 M 04</t>
  </si>
  <si>
    <t>technické a informatické služby -  v chémii</t>
  </si>
  <si>
    <t xml:space="preserve">technické a informatické služby - v stavebníctve   </t>
  </si>
  <si>
    <t xml:space="preserve">technické a informatické služby - mechanizácia a doprava v poľnohospodárstve </t>
  </si>
  <si>
    <t>technické a informatické služby - zasielateľstvo</t>
  </si>
  <si>
    <t>3917 M 10</t>
  </si>
  <si>
    <t>technické a informatické služby - odevníctvo</t>
  </si>
  <si>
    <t>3917 M 11</t>
  </si>
  <si>
    <t>technické a informačné služby - obuvníctvo</t>
  </si>
  <si>
    <t>3917 M 12</t>
  </si>
  <si>
    <t>technické a informatické služby - spracúva dreva </t>
  </si>
  <si>
    <t>3918 M</t>
  </si>
  <si>
    <t>technické lýceum</t>
  </si>
  <si>
    <t>3920 M</t>
  </si>
  <si>
    <t>polytechnika</t>
  </si>
  <si>
    <t>3964 M</t>
  </si>
  <si>
    <t>ochrana osôb a majetku pred požiarom</t>
  </si>
  <si>
    <t>3965 M</t>
  </si>
  <si>
    <t>bezpečnosť a ochrana zdravia pri práci</t>
  </si>
  <si>
    <t>3968 M</t>
  </si>
  <si>
    <t>logistika</t>
  </si>
  <si>
    <t>Poľnohospodárstvo, lesné hospodárstvo a rozvoj vidieka I</t>
  </si>
  <si>
    <t xml:space="preserve">4210 M </t>
  </si>
  <si>
    <t>agropodnikanie</t>
  </si>
  <si>
    <t>4210 M 02</t>
  </si>
  <si>
    <t>agropodnikanie - poľnohospodárske služby</t>
  </si>
  <si>
    <t>4210 M 04</t>
  </si>
  <si>
    <t xml:space="preserve">agropodnikanie – farmárstvo                               </t>
  </si>
  <si>
    <t>4210 M 08</t>
  </si>
  <si>
    <t>agropodnikanie - poľnohosp. manažment</t>
  </si>
  <si>
    <t>4210 M 11</t>
  </si>
  <si>
    <t>agropodnikanie - agroturistika</t>
  </si>
  <si>
    <t>4210 M 13</t>
  </si>
  <si>
    <t>agropodnikanie - alternatívne poľnohospodárstvo</t>
  </si>
  <si>
    <t>4210 M 14</t>
  </si>
  <si>
    <t>agropodnikanie - chovateľstvo hosodárskych zvierat</t>
  </si>
  <si>
    <t>4210 M 16</t>
  </si>
  <si>
    <t>agropodnikanie – pestovateľstvo</t>
  </si>
  <si>
    <t>4210 M 17</t>
  </si>
  <si>
    <t>agropodnikanie – chov koní a jazdectvo</t>
  </si>
  <si>
    <t>4210 M 18</t>
  </si>
  <si>
    <t>agropodnikanie – kynológia</t>
  </si>
  <si>
    <t xml:space="preserve">4211 M </t>
  </si>
  <si>
    <t>záhradníctvo</t>
  </si>
  <si>
    <t xml:space="preserve">4211 M 16 </t>
  </si>
  <si>
    <t>záhradníctvo - záhradná a krajin. tvorba</t>
  </si>
  <si>
    <t>4211 M 17</t>
  </si>
  <si>
    <t>záhradníctvo – viazačstvo a aranžérstvo</t>
  </si>
  <si>
    <t>4211 M 26</t>
  </si>
  <si>
    <t>záhradníctvo – sadovnícka a krajinárska tvorba</t>
  </si>
  <si>
    <t>4215 M</t>
  </si>
  <si>
    <t>rybárstvo</t>
  </si>
  <si>
    <t>4219 M</t>
  </si>
  <si>
    <t xml:space="preserve">lesníctvo   </t>
  </si>
  <si>
    <t>4219 M 01</t>
  </si>
  <si>
    <t>lesníctvo - lesnícka prevádzka </t>
  </si>
  <si>
    <t>4219 M 02</t>
  </si>
  <si>
    <t>lesníctvo -krajinná ekológia</t>
  </si>
  <si>
    <t>4227 M</t>
  </si>
  <si>
    <t>vinohradníctvo a ovocinárstvo</t>
  </si>
  <si>
    <t>4227 M 01</t>
  </si>
  <si>
    <t>vinohradníctvo a ovocinárstvo - prevádzka</t>
  </si>
  <si>
    <t>4227 M 02</t>
  </si>
  <si>
    <t>vinohradníctvo a ovocinárstvo – podnikanie</t>
  </si>
  <si>
    <t>4227 M 03</t>
  </si>
  <si>
    <t>vinohradníctvo a ovocinárstvo – agroturistika</t>
  </si>
  <si>
    <t xml:space="preserve">4227 M 05 </t>
  </si>
  <si>
    <t>vinohradníctvo a ovocinárstvo – somelierstvo</t>
  </si>
  <si>
    <t>4228 M</t>
  </si>
  <si>
    <t>záhradnícka výroba a služby</t>
  </si>
  <si>
    <t xml:space="preserve">4234 M </t>
  </si>
  <si>
    <t xml:space="preserve">podnikanie v chovoch spoločenských, cudzokrajných a malých zvierat </t>
  </si>
  <si>
    <t>4236 M</t>
  </si>
  <si>
    <t>ekonomika pôdohospodárstva</t>
  </si>
  <si>
    <t>4239 M</t>
  </si>
  <si>
    <t>floristika</t>
  </si>
  <si>
    <t>4240 M</t>
  </si>
  <si>
    <t>záhradný dizajn</t>
  </si>
  <si>
    <t>4243 M</t>
  </si>
  <si>
    <t>mechanizácia pôdohospodárstva</t>
  </si>
  <si>
    <t>4246 M</t>
  </si>
  <si>
    <t>bioenergetika</t>
  </si>
  <si>
    <t>Veterinárske vedy</t>
  </si>
  <si>
    <t xml:space="preserve">4336 M </t>
  </si>
  <si>
    <t>veterinárne zdravotníctvo a hygiena</t>
  </si>
  <si>
    <t>4336 M 01</t>
  </si>
  <si>
    <t>veterinárne zdravotníctvo a hygiena -  chov hospodárskych zvierat</t>
  </si>
  <si>
    <t>4336 M 02</t>
  </si>
  <si>
    <t>veterinárne zdravotníctvo a hygiena - hygienická a laboratórna služba</t>
  </si>
  <si>
    <t>4336 M 03</t>
  </si>
  <si>
    <t>veterinárne zdravotníctvo a hygiena - chov cudzokrajných zvierat</t>
  </si>
  <si>
    <t>4336 M 04</t>
  </si>
  <si>
    <t>veterinárne zdravotníctvo a hygiena - drobnochov</t>
  </si>
  <si>
    <t>4336 M 05</t>
  </si>
  <si>
    <t>veterinárne zdravotníctvo a hygiena – chov psov</t>
  </si>
  <si>
    <t>4338 M</t>
  </si>
  <si>
    <t>veterinárny asistent pre ambulancie</t>
  </si>
  <si>
    <t>Poľnohospodárstvo, lesné hospodárstvo a rozvoj vidieka II</t>
  </si>
  <si>
    <t>4532 K</t>
  </si>
  <si>
    <t>agromechatronik</t>
  </si>
  <si>
    <t>4524 H</t>
  </si>
  <si>
    <t>agromechanizátor, opravár</t>
  </si>
  <si>
    <t>4529 H</t>
  </si>
  <si>
    <t>pracovník pre záhradnú tvorbu, zeleň a služby</t>
  </si>
  <si>
    <t>4553 K</t>
  </si>
  <si>
    <t>podnikateľ pre rozvoj vidieka</t>
  </si>
  <si>
    <t>4556 K</t>
  </si>
  <si>
    <t>operátor lesnej techniky </t>
  </si>
  <si>
    <t>4561 H</t>
  </si>
  <si>
    <t>poľnohospodár</t>
  </si>
  <si>
    <t>4561 H 01</t>
  </si>
  <si>
    <t>poľnohospodár - mechanizácia</t>
  </si>
  <si>
    <t>4561 H 02</t>
  </si>
  <si>
    <t>poľnohospodár - farmárstvo</t>
  </si>
  <si>
    <t>4561 H 03</t>
  </si>
  <si>
    <t>poľnohospodár - služby</t>
  </si>
  <si>
    <t xml:space="preserve">4562 H </t>
  </si>
  <si>
    <t>lesokrajinár</t>
  </si>
  <si>
    <t>4567 H</t>
  </si>
  <si>
    <t>poľnohospodárka pre služby na vidieku</t>
  </si>
  <si>
    <t>4569 H</t>
  </si>
  <si>
    <t>viazač - aranžér kvetín</t>
  </si>
  <si>
    <t>4571 H</t>
  </si>
  <si>
    <t>záhradník</t>
  </si>
  <si>
    <t>4575 H</t>
  </si>
  <si>
    <t>mechanizátor lesnej výroby</t>
  </si>
  <si>
    <t>4578 H</t>
  </si>
  <si>
    <t>rybár</t>
  </si>
  <si>
    <t xml:space="preserve">4580 H </t>
  </si>
  <si>
    <t>chovateľ</t>
  </si>
  <si>
    <t>4580 H 02</t>
  </si>
  <si>
    <t>chovateľ - chov koní a jazdectvo</t>
  </si>
  <si>
    <t>4580 H 03</t>
  </si>
  <si>
    <t>chovateľ – chov oviec</t>
  </si>
  <si>
    <t xml:space="preserve">4582 H </t>
  </si>
  <si>
    <t>včelár, včelárka</t>
  </si>
  <si>
    <t>4586 H</t>
  </si>
  <si>
    <t xml:space="preserve">salašník, salašníčka </t>
  </si>
  <si>
    <t>Zdravotnícke odbory vzdelávania na SZŠ</t>
  </si>
  <si>
    <t>5304 M</t>
  </si>
  <si>
    <t>asistent výživy</t>
  </si>
  <si>
    <t>5308 M</t>
  </si>
  <si>
    <t>zdravotnícky laborant</t>
  </si>
  <si>
    <t>5311 M</t>
  </si>
  <si>
    <t>farmaceutický laborant</t>
  </si>
  <si>
    <t>5312 M</t>
  </si>
  <si>
    <t>očný optik</t>
  </si>
  <si>
    <t>5314 M</t>
  </si>
  <si>
    <t>ortopedický technik</t>
  </si>
  <si>
    <t>5358 M</t>
  </si>
  <si>
    <t>zubný asistent</t>
  </si>
  <si>
    <t>5370 M</t>
  </si>
  <si>
    <t>masér</t>
  </si>
  <si>
    <t>5371 H</t>
  </si>
  <si>
    <t>sanitár</t>
  </si>
  <si>
    <t>5376 M</t>
  </si>
  <si>
    <t>masér pre zrakovo hendikepovaných</t>
  </si>
  <si>
    <t>Ekonomické vedy</t>
  </si>
  <si>
    <t>Ekonomika a organizácia, obchod a služby I</t>
  </si>
  <si>
    <t>6317 M</t>
  </si>
  <si>
    <t>obchodná akadémia</t>
  </si>
  <si>
    <t>6317 M 74</t>
  </si>
  <si>
    <t>obchodná akadémia- bilingválne štúdium</t>
  </si>
  <si>
    <t>6323 K</t>
  </si>
  <si>
    <t>hotelová akadémia</t>
  </si>
  <si>
    <t>6324 M</t>
  </si>
  <si>
    <t>manažment regionálneho cestovného ruchu</t>
  </si>
  <si>
    <t>6325 M</t>
  </si>
  <si>
    <t>ekonomické lýceum</t>
  </si>
  <si>
    <t>6328 M</t>
  </si>
  <si>
    <t xml:space="preserve">ekonomické a obchodné služby                                </t>
  </si>
  <si>
    <t xml:space="preserve">6329 M </t>
  </si>
  <si>
    <t>obchodné a informačné služby</t>
  </si>
  <si>
    <t>6329 M 01</t>
  </si>
  <si>
    <t>obchodné a informačné služby – medzinárodné obchodné vzťahy</t>
  </si>
  <si>
    <t>6336 M</t>
  </si>
  <si>
    <t xml:space="preserve">inf.technológie a inf. služby v cestovnom ruchu </t>
  </si>
  <si>
    <t>6337 M</t>
  </si>
  <si>
    <t>informačné technológie a info.služby v obchode </t>
  </si>
  <si>
    <t>6341 M</t>
  </si>
  <si>
    <t>škola podnikania</t>
  </si>
  <si>
    <t>športový manažment</t>
  </si>
  <si>
    <t>6352 M</t>
  </si>
  <si>
    <t>obchod a podnikanie</t>
  </si>
  <si>
    <t xml:space="preserve">6354 M </t>
  </si>
  <si>
    <t>služby a súkromné podnikanie</t>
  </si>
  <si>
    <t>6354 M 01</t>
  </si>
  <si>
    <t>služby a súkromné podnikanie - hotelierstvo</t>
  </si>
  <si>
    <t>6354 M 04</t>
  </si>
  <si>
    <t>služby a súkromné podnikanie – marketing</t>
  </si>
  <si>
    <t>6355 M</t>
  </si>
  <si>
    <t>služby v cestovnom ruchu</t>
  </si>
  <si>
    <t>6362 M</t>
  </si>
  <si>
    <t>kozmetička a vizážistka</t>
  </si>
  <si>
    <t>Ekonomika a organizácia, obchod a služby II</t>
  </si>
  <si>
    <t>6405 K</t>
  </si>
  <si>
    <t>pracovník marketingu</t>
  </si>
  <si>
    <t>6424 H</t>
  </si>
  <si>
    <t>manikér - pedikér</t>
  </si>
  <si>
    <t>6425 K</t>
  </si>
  <si>
    <t>kaderník - vizážista</t>
  </si>
  <si>
    <t>6432 K</t>
  </si>
  <si>
    <t>pracovník v hotelierstve a cestovnom ruchu</t>
  </si>
  <si>
    <t>6442 K</t>
  </si>
  <si>
    <t>obchodný pracovník</t>
  </si>
  <si>
    <t>6444 H</t>
  </si>
  <si>
    <t>čašník, servírka</t>
  </si>
  <si>
    <t>6444 K</t>
  </si>
  <si>
    <t>6445 H</t>
  </si>
  <si>
    <t>kuchár</t>
  </si>
  <si>
    <t>6445 K</t>
  </si>
  <si>
    <t>6446 K</t>
  </si>
  <si>
    <t>kozmetik</t>
  </si>
  <si>
    <t>6451 H</t>
  </si>
  <si>
    <t>aranžér</t>
  </si>
  <si>
    <t>6452 H</t>
  </si>
  <si>
    <t>fotograf</t>
  </si>
  <si>
    <t>6456 H</t>
  </si>
  <si>
    <t>kaderník</t>
  </si>
  <si>
    <t>6460 H</t>
  </si>
  <si>
    <t>predavač</t>
  </si>
  <si>
    <t>6475 H</t>
  </si>
  <si>
    <t>technicko-administratívny pracovník</t>
  </si>
  <si>
    <t>6481 H</t>
  </si>
  <si>
    <t>skladový operátor</t>
  </si>
  <si>
    <t>6489 H</t>
  </si>
  <si>
    <t>hostinský, hostinská</t>
  </si>
  <si>
    <t>Právne vedy</t>
  </si>
  <si>
    <t>6857 M</t>
  </si>
  <si>
    <t>Publicistika, knihovníctvo a vedecké informácie</t>
  </si>
  <si>
    <t>7218 M</t>
  </si>
  <si>
    <t>masmediálne štúdiá</t>
  </si>
  <si>
    <t xml:space="preserve">7232 M </t>
  </si>
  <si>
    <t>marketingová komunikácia</t>
  </si>
  <si>
    <t>7237 M</t>
  </si>
  <si>
    <t>informačné systémy a služby</t>
  </si>
  <si>
    <t>Pedagogické vedy</t>
  </si>
  <si>
    <t>Učiteľstvo</t>
  </si>
  <si>
    <t>7646 M</t>
  </si>
  <si>
    <t>vychovávateľsko-opatrovateľská činnosť</t>
  </si>
  <si>
    <t>7649 M</t>
  </si>
  <si>
    <t>učiteľstvo pre materské školy a vychovávateľstvo</t>
  </si>
  <si>
    <t>7661 M</t>
  </si>
  <si>
    <t>sociálno-výchovný pracovník</t>
  </si>
  <si>
    <t>7662 M</t>
  </si>
  <si>
    <t>animátor voľného času</t>
  </si>
  <si>
    <t>7670 M</t>
  </si>
  <si>
    <t>pedagogický asistent</t>
  </si>
  <si>
    <t>Gymnáziá</t>
  </si>
  <si>
    <t xml:space="preserve">7902 J </t>
  </si>
  <si>
    <t>gymnázium</t>
  </si>
  <si>
    <t>7902 J 01</t>
  </si>
  <si>
    <t>gymnázium-matematika</t>
  </si>
  <si>
    <t>7902 J 74</t>
  </si>
  <si>
    <t>gymnázium - bilingválne štúdium</t>
  </si>
  <si>
    <t>Umenie a umeleckoremeselná tvorba I</t>
  </si>
  <si>
    <t>úžitková maľba </t>
  </si>
  <si>
    <t xml:space="preserve">8226 Q </t>
  </si>
  <si>
    <t>hudobno-dramatické umenie</t>
  </si>
  <si>
    <t>8226 Q 01</t>
  </si>
  <si>
    <t>hudobno-dramatické umenie - muzikál</t>
  </si>
  <si>
    <t>8227 Q</t>
  </si>
  <si>
    <t>tanec</t>
  </si>
  <si>
    <t>8227 Q 01</t>
  </si>
  <si>
    <t>tanec - klasický tanec</t>
  </si>
  <si>
    <t>8228 Q</t>
  </si>
  <si>
    <t>spev</t>
  </si>
  <si>
    <t xml:space="preserve">8229 Q </t>
  </si>
  <si>
    <t>hudba</t>
  </si>
  <si>
    <t>8229 Q 01</t>
  </si>
  <si>
    <t>hudba - skladba </t>
  </si>
  <si>
    <t>8229 Q 02</t>
  </si>
  <si>
    <t>hudba - dirigovanie </t>
  </si>
  <si>
    <t>8229 Q 03</t>
  </si>
  <si>
    <t>hudba - hra na klavíri </t>
  </si>
  <si>
    <t>8229 Q 04</t>
  </si>
  <si>
    <t>hudba - hra na organe </t>
  </si>
  <si>
    <t>8229 Q 05</t>
  </si>
  <si>
    <t>hudba-hra na fl,hob,klar,fag,trub,les.r.poz,tu </t>
  </si>
  <si>
    <t>8229 Q 06</t>
  </si>
  <si>
    <t>hudba-hra na hus,viol,čel,kontr,har,git,cimbal </t>
  </si>
  <si>
    <t>8229 Q 07</t>
  </si>
  <si>
    <t>hudba-hra na akordeóne</t>
  </si>
  <si>
    <t>8229 Q 08</t>
  </si>
  <si>
    <t>hudba - cirkevná hudba </t>
  </si>
  <si>
    <t>výtvarné spracúvanie kovov a drahých kameňov</t>
  </si>
  <si>
    <t>výtvarné spracúvanie kovov a drahých kameňov – zlatníctvo a strieborníctvo</t>
  </si>
  <si>
    <t>výtvarné spracúvanie kovov a drahých kameňov - umelecké zámočníctvo a kováčstvo</t>
  </si>
  <si>
    <t>výtvarné spracúvanie kovov a drahých kameňov - plošné a plastické rytie kovov</t>
  </si>
  <si>
    <t>výtvarné spracúvanie kovov a drahých kameňov - umelecké odlievanie</t>
  </si>
  <si>
    <t xml:space="preserve">výtvarné spracúvanie skla </t>
  </si>
  <si>
    <t>výtvarné spracúvanie skla – brúsenie skla</t>
  </si>
  <si>
    <t>výtvarné spracúvanie skla - hutnícke tvarovanie skla</t>
  </si>
  <si>
    <t>výtvarné spracúvanie skla – maľovanie a leptanie skla</t>
  </si>
  <si>
    <t>výtvarné spracúvanie skla - vzorkárstvo sklenej bižutérie</t>
  </si>
  <si>
    <t xml:space="preserve">výtvarné spracúvanie skla - výroba sklenej vitráže </t>
  </si>
  <si>
    <t>tvorba hračiek a dekoratívnych predmetov </t>
  </si>
  <si>
    <t>konzervátorstvo a reštaurátorstvo</t>
  </si>
  <si>
    <t>konzervátorstvo a reštaurátorstvo – drevorezieb</t>
  </si>
  <si>
    <t xml:space="preserve">konzervátorstvo a reštaurátorstvo - kovy </t>
  </si>
  <si>
    <t>konzervátorstvo a reštaurátorstvo - omietky a štuková výzdoba </t>
  </si>
  <si>
    <t>konzervátorstvo a reštaurátorstvo - maliarske techniky</t>
  </si>
  <si>
    <t>kameňosochárstvo</t>
  </si>
  <si>
    <t>animovaná tvorba</t>
  </si>
  <si>
    <t>propagačné výtvarníctvo</t>
  </si>
  <si>
    <t>štukatérstvo</t>
  </si>
  <si>
    <t>tvorba nábytku a interiéru</t>
  </si>
  <si>
    <t>digitálna maľba - koncept art</t>
  </si>
  <si>
    <t>dizajn digitálnych aplikácií</t>
  </si>
  <si>
    <t>dizajn a tvarovanie dreva</t>
  </si>
  <si>
    <t>reklamná tvorba</t>
  </si>
  <si>
    <t>scénické výtvarníctvo</t>
  </si>
  <si>
    <t>scénické výtvarníctvo – kostýmová tvorba</t>
  </si>
  <si>
    <t>scénické výtvarníctvo – maľba a dekoračná tvorba</t>
  </si>
  <si>
    <t>scénické výtvarníctvo – maskérska tvorba</t>
  </si>
  <si>
    <t>scénické výtvarníctvo – tvarovanie dreva</t>
  </si>
  <si>
    <t xml:space="preserve">scénické výtvarníctvo – tvorba a konštrukcia scény </t>
  </si>
  <si>
    <t>keramický dizajn</t>
  </si>
  <si>
    <t>masmediálna tvorba</t>
  </si>
  <si>
    <t>obrazová a zvuková tvorba</t>
  </si>
  <si>
    <t>obrazová a zvuková tvorba – kamera, zvuk, strih</t>
  </si>
  <si>
    <t>obrazová a zvuková tvorba – umelecká produkcia</t>
  </si>
  <si>
    <t>obrazová a zvuková tvorba – virtuálna grafika</t>
  </si>
  <si>
    <t>grafický dizajn</t>
  </si>
  <si>
    <t>fotografický dizajn</t>
  </si>
  <si>
    <t>odevný dizajn</t>
  </si>
  <si>
    <t>dizajn interiéru</t>
  </si>
  <si>
    <t>Umenie a umeleckoremeselná tvorba II</t>
  </si>
  <si>
    <t>8503 K</t>
  </si>
  <si>
    <t>umeleckoremeselné spracúvanie kovov</t>
  </si>
  <si>
    <t>8503 K 01</t>
  </si>
  <si>
    <t>umeleckoremeselné spracúvanie kovov - kováčske a zámočnícke práce </t>
  </si>
  <si>
    <t>8503 K 03</t>
  </si>
  <si>
    <t>umeleckoremeselné spracúvanie kovov - rytecké práce</t>
  </si>
  <si>
    <t>8503 K 04</t>
  </si>
  <si>
    <t>umeleckoremeselné spracúvanie kovov - pasiarske práce</t>
  </si>
  <si>
    <t xml:space="preserve">8504 K </t>
  </si>
  <si>
    <t>umeleckoremeselné spracúvanie dreva</t>
  </si>
  <si>
    <t>8504 K 01</t>
  </si>
  <si>
    <t>umeleckoremeselné spracúvanie dreva - stolárske práce</t>
  </si>
  <si>
    <t>8504 K 02</t>
  </si>
  <si>
    <t>umeleckoremeselné spracúvanie dreva - rezbárske práce </t>
  </si>
  <si>
    <t>8504 K 03</t>
  </si>
  <si>
    <t>umeleckoremeselné spracúvanie dreva - čalúnnické a dekoratérske práce</t>
  </si>
  <si>
    <t>8513 K</t>
  </si>
  <si>
    <t>umeleckoremeselné spracúvanie kože</t>
  </si>
  <si>
    <t>umelecký kováč a zámočník</t>
  </si>
  <si>
    <t>8545 H</t>
  </si>
  <si>
    <t>zlatník a klenotník</t>
  </si>
  <si>
    <t>8551 H</t>
  </si>
  <si>
    <t>umelecký štukatér</t>
  </si>
  <si>
    <t>8555 H</t>
  </si>
  <si>
    <t>umelecký rezbár</t>
  </si>
  <si>
    <t>8557 H</t>
  </si>
  <si>
    <t>umelecký stolár</t>
  </si>
  <si>
    <t>8559 H</t>
  </si>
  <si>
    <t>umelecký čalúnnik a dekoratér</t>
  </si>
  <si>
    <t>8564 H</t>
  </si>
  <si>
    <t>umelecký smaltér </t>
  </si>
  <si>
    <t>8571 H</t>
  </si>
  <si>
    <t>umelecká vyšívačka</t>
  </si>
  <si>
    <t>8572 H</t>
  </si>
  <si>
    <t>umelecká čipkárka</t>
  </si>
  <si>
    <t>8573 H</t>
  </si>
  <si>
    <t>umelecký keramik</t>
  </si>
  <si>
    <t>8576 H</t>
  </si>
  <si>
    <t>umelecký parochniar a maskér</t>
  </si>
  <si>
    <t>8582 H</t>
  </si>
  <si>
    <t>umelecký krajčír</t>
  </si>
  <si>
    <t>Bezpečnostné služby</t>
  </si>
  <si>
    <t>9245 M</t>
  </si>
  <si>
    <t>ochrana osôb a majetku</t>
  </si>
  <si>
    <t xml:space="preserve">mechanik lietadiel </t>
  </si>
  <si>
    <t xml:space="preserve">3776 K </t>
  </si>
  <si>
    <t>Spracúvanie kože, kožušín a výroba obuvi</t>
  </si>
  <si>
    <t>7451 J</t>
  </si>
  <si>
    <t>športové gymnázium</t>
  </si>
  <si>
    <t>2569 M</t>
  </si>
  <si>
    <t>2950 M</t>
  </si>
  <si>
    <t>poradenstvo vo výžive</t>
  </si>
  <si>
    <t>3348 M</t>
  </si>
  <si>
    <t>5361 M</t>
  </si>
  <si>
    <t>praktická sestra</t>
  </si>
  <si>
    <t>8521 K</t>
  </si>
  <si>
    <t>8521 K 02</t>
  </si>
  <si>
    <t>8521 K 03</t>
  </si>
  <si>
    <t>8521 K 04</t>
  </si>
  <si>
    <t>8521 K 07</t>
  </si>
  <si>
    <t>8521 K 11</t>
  </si>
  <si>
    <t>8227 Q 02</t>
  </si>
  <si>
    <t>tanec - ľudový tanec</t>
  </si>
  <si>
    <t>8227 Q 03</t>
  </si>
  <si>
    <t>tanec - moderný tanec</t>
  </si>
  <si>
    <t>8228 Q 11</t>
  </si>
  <si>
    <t>spev - komorná hudba</t>
  </si>
  <si>
    <t>hodba - hra na ľudových nástrojoch</t>
  </si>
  <si>
    <t>hudba - stará hudba</t>
  </si>
  <si>
    <t>hudba - komorná hudba</t>
  </si>
  <si>
    <t>7471 M</t>
  </si>
  <si>
    <t>8539 K</t>
  </si>
  <si>
    <t>ladenie a údržba klavírov a klávesových nástrojov</t>
  </si>
  <si>
    <t>8523 K</t>
  </si>
  <si>
    <t>tvorba vitrážového skla a smaltu </t>
  </si>
  <si>
    <t>8606 M</t>
  </si>
  <si>
    <t>8603 M</t>
  </si>
  <si>
    <t>grafický a priestorový dizajn</t>
  </si>
  <si>
    <t>8610 M</t>
  </si>
  <si>
    <t>8644 M</t>
  </si>
  <si>
    <t xml:space="preserve">8602 M </t>
  </si>
  <si>
    <t>priemyselný dizajn</t>
  </si>
  <si>
    <t>8661 M</t>
  </si>
  <si>
    <t>8661 M 01</t>
  </si>
  <si>
    <t>8661 M 02</t>
  </si>
  <si>
    <t>8661 M 03</t>
  </si>
  <si>
    <t>8661 M 04</t>
  </si>
  <si>
    <t>8619 M</t>
  </si>
  <si>
    <t>8609 M</t>
  </si>
  <si>
    <t>textilný dizajn</t>
  </si>
  <si>
    <t>8646 M</t>
  </si>
  <si>
    <t>8651 M</t>
  </si>
  <si>
    <t>8651 M 01</t>
  </si>
  <si>
    <t>8651 M 02</t>
  </si>
  <si>
    <t>8651 M 05</t>
  </si>
  <si>
    <t>8651 M 07</t>
  </si>
  <si>
    <t>8651 M 09</t>
  </si>
  <si>
    <t>konzervátorstvo a reštaurátorstvo - papier,star.tlače a knižné väzby </t>
  </si>
  <si>
    <t>8656 M</t>
  </si>
  <si>
    <t>8630 M</t>
  </si>
  <si>
    <t>8641 M</t>
  </si>
  <si>
    <t>8604 M</t>
  </si>
  <si>
    <t>8658 M</t>
  </si>
  <si>
    <t>8642 M 01</t>
  </si>
  <si>
    <t>8642 M 02</t>
  </si>
  <si>
    <t>8642 M 04</t>
  </si>
  <si>
    <t>8616 M</t>
  </si>
  <si>
    <t>8633 M</t>
  </si>
  <si>
    <t>8642 M</t>
  </si>
  <si>
    <t>8642 M 05</t>
  </si>
  <si>
    <t>8642 M 06</t>
  </si>
  <si>
    <t>8635 M</t>
  </si>
  <si>
    <t>8637 M</t>
  </si>
  <si>
    <t>8637 M 01</t>
  </si>
  <si>
    <t>8637 M 02</t>
  </si>
  <si>
    <t>8637 M 03</t>
  </si>
  <si>
    <t>8614 M</t>
  </si>
  <si>
    <t>Telesná kultúra a šport</t>
  </si>
  <si>
    <t>spev - stará hudba</t>
  </si>
  <si>
    <t>Umenie a umeleckoremeselná tvorba III</t>
  </si>
  <si>
    <t>8244 M</t>
  </si>
  <si>
    <t>modelárstvo a navrhovanie obuvi a módnych doplnkov</t>
  </si>
  <si>
    <t xml:space="preserve">informačné a sieťové technológie </t>
  </si>
  <si>
    <t>6462 H</t>
  </si>
  <si>
    <t>barbier</t>
  </si>
  <si>
    <t>8541 H</t>
  </si>
  <si>
    <t>8229 Q 09</t>
  </si>
  <si>
    <t>8229 Q 11</t>
  </si>
  <si>
    <t>8229 Q 12</t>
  </si>
  <si>
    <t xml:space="preserve">multimédiá </t>
  </si>
  <si>
    <t xml:space="preserve">informačné a digitálne technológie                       </t>
  </si>
  <si>
    <t xml:space="preserve">2965 H  </t>
  </si>
  <si>
    <t>3917 M 09</t>
  </si>
  <si>
    <t>3917 M 08</t>
  </si>
  <si>
    <t>3917 M 06</t>
  </si>
  <si>
    <t>3917 M 03</t>
  </si>
  <si>
    <t xml:space="preserve">3917 M 02 </t>
  </si>
  <si>
    <t>8227 Q XX</t>
  </si>
  <si>
    <t>8228 Q XX</t>
  </si>
  <si>
    <t>SR</t>
  </si>
  <si>
    <t>Verifikovaná dodatočná potreba</t>
  </si>
  <si>
    <t>6330 K</t>
  </si>
  <si>
    <t>bankový pracovník</t>
  </si>
  <si>
    <t xml:space="preserve">2466 H 01               </t>
  </si>
  <si>
    <t>7475 M</t>
  </si>
  <si>
    <t>digitálne služby v športe</t>
  </si>
  <si>
    <t>7476 M</t>
  </si>
  <si>
    <t>spracovanie dát v športe</t>
  </si>
  <si>
    <t>technik pre chemický a farmaceutický priemysel</t>
  </si>
  <si>
    <t>technik spracovania plastov</t>
  </si>
  <si>
    <t>operátor spracovania plastov</t>
  </si>
  <si>
    <t xml:space="preserve">2880 K         </t>
  </si>
  <si>
    <t xml:space="preserve">2889 H      </t>
  </si>
  <si>
    <t>8228 Q 12</t>
  </si>
  <si>
    <t>2571 K</t>
  </si>
  <si>
    <t>správca inteligenrných a digitálnych systémov</t>
  </si>
  <si>
    <t>2891 K</t>
  </si>
  <si>
    <t>2868 K</t>
  </si>
  <si>
    <t>2864 H</t>
  </si>
  <si>
    <t>3136 K</t>
  </si>
  <si>
    <t>procesný technik odevnej výroby</t>
  </si>
  <si>
    <t>ekonomicko-právne činnosti v podnikaní</t>
  </si>
  <si>
    <t>2559 M</t>
  </si>
  <si>
    <t>inteligentné technológie</t>
  </si>
  <si>
    <t xml:space="preserve">2573 M </t>
  </si>
  <si>
    <t>programovanie digitálnych zariadení</t>
  </si>
  <si>
    <t>8613 M</t>
  </si>
  <si>
    <t>dizajn exterieru</t>
  </si>
  <si>
    <t>Samosprávny kraj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</si>
  <si>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</si>
  <si>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</si>
  <si>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</si>
  <si>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</si>
  <si>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</si>
  <si>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</si>
  <si>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</si>
  <si>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</si>
  <si>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xxxx x</t>
  </si>
  <si>
    <t>odbory sa budú experimentálne overovať v školskom roku 2020/2021</t>
  </si>
  <si>
    <t>4212 M</t>
  </si>
  <si>
    <t>rybárstvo a vodný manažment</t>
  </si>
  <si>
    <t>8627 M</t>
  </si>
  <si>
    <t>8628 M</t>
  </si>
  <si>
    <t>experimentálne overovanie bude úspešne ukončené 31.08.2020</t>
  </si>
  <si>
    <t>Určovanie počtu žiakov I. ročníka SŠ pre  školský rok 2021 / 2022</t>
  </si>
  <si>
    <t>8229 Q XX</t>
  </si>
  <si>
    <t>Označenie odboru pre prípad, keď nie je uvedené zameranie</t>
  </si>
  <si>
    <t>Verifikovaná dodatočná potreba zamestnancov na trhu práce v roku ukončenia štúdia</t>
  </si>
  <si>
    <t>b</t>
  </si>
  <si>
    <t>Stav k 30. 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</si>
</sst>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164B4C"/>
        <bgColor indexed="64"/>
      </patternFill>
    </fill>
    <fill>
      <patternFill patternType="solid">
        <fgColor rgb="FFE7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A5A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thin">
        <color rgb="FFD9D9D9"/>
      </right>
      <top style="medium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medium">
        <color rgb="FFD9D9D9"/>
      </top>
      <bottom style="thin">
        <color rgb="FFD9D9D9"/>
      </bottom>
      <diagonal/>
    </border>
    <border>
      <left style="thin">
        <color rgb="FFD9D9D9"/>
      </left>
      <right style="medium">
        <color rgb="FFD9D9D9"/>
      </right>
      <top style="medium">
        <color rgb="FFD9D9D9"/>
      </top>
      <bottom style="thin">
        <color rgb="FFD9D9D9"/>
      </bottom>
      <diagonal/>
    </border>
    <border>
      <left style="medium">
        <color rgb="FFD9D9D9"/>
      </left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medium">
        <color rgb="FFD9D9D9"/>
      </right>
      <top style="thin">
        <color rgb="FFD9D9D9"/>
      </top>
      <bottom style="thin">
        <color rgb="FFD9D9D9"/>
      </bottom>
      <diagonal/>
    </border>
    <border>
      <left style="medium">
        <color rgb="FFD9D9D9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0" fillId="0" borderId="0" applyNumberFormat="0" applyFill="0" applyBorder="0" applyAlignment="0" applyProtection="0"/>
    <xf numFmtId="0" fontId="1" fillId="0" borderId="0"/>
    <xf numFmtId="0" fontId="23" fillId="0" borderId="0"/>
  </cellStyleXfs>
  <cellXfs count="149">
    <xf numFmtId="0" fontId="0" fillId="0" borderId="0" xfId="0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5" fillId="0" borderId="1" xfId="0" applyNumberFormat="1" applyFont="1" applyBorder="1"/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4" fontId="26" fillId="2" borderId="10" xfId="0" applyNumberFormat="1" applyFont="1" applyFill="1" applyBorder="1" applyAlignment="1">
      <alignment horizontal="center" vertical="center" wrapText="1"/>
    </xf>
    <xf numFmtId="4" fontId="26" fillId="2" borderId="11" xfId="0" applyNumberFormat="1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3" fontId="26" fillId="2" borderId="15" xfId="0" applyNumberFormat="1" applyFont="1" applyFill="1" applyBorder="1" applyAlignment="1">
      <alignment horizontal="center" vertical="center" wrapText="1"/>
    </xf>
    <xf numFmtId="4" fontId="26" fillId="2" borderId="16" xfId="0" applyNumberFormat="1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3" fontId="27" fillId="2" borderId="15" xfId="0" applyNumberFormat="1" applyFont="1" applyFill="1" applyBorder="1" applyAlignment="1">
      <alignment horizontal="center" vertical="center" wrapText="1"/>
    </xf>
    <xf numFmtId="3" fontId="27" fillId="2" borderId="16" xfId="0" applyNumberFormat="1" applyFont="1" applyFill="1" applyBorder="1" applyAlignment="1">
      <alignment horizontal="center" vertical="center" wrapText="1"/>
    </xf>
    <xf numFmtId="3" fontId="27" fillId="2" borderId="2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/>
    <xf numFmtId="0" fontId="5" fillId="0" borderId="22" xfId="0" applyFont="1" applyBorder="1"/>
    <xf numFmtId="0" fontId="0" fillId="0" borderId="2" xfId="0" applyBorder="1"/>
    <xf numFmtId="3" fontId="6" fillId="0" borderId="23" xfId="0" applyNumberFormat="1" applyFont="1" applyBorder="1"/>
    <xf numFmtId="3" fontId="27" fillId="2" borderId="20" xfId="0" applyNumberFormat="1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wrapText="1"/>
    </xf>
    <xf numFmtId="0" fontId="24" fillId="2" borderId="27" xfId="0" applyFont="1" applyFill="1" applyBorder="1" applyAlignment="1">
      <alignment horizontal="left"/>
    </xf>
    <xf numFmtId="0" fontId="24" fillId="2" borderId="28" xfId="0" applyFont="1" applyFill="1" applyBorder="1" applyAlignment="1">
      <alignment horizontal="left"/>
    </xf>
    <xf numFmtId="0" fontId="24" fillId="2" borderId="29" xfId="0" applyFont="1" applyFill="1" applyBorder="1" applyAlignment="1">
      <alignment horizontal="left"/>
    </xf>
    <xf numFmtId="3" fontId="24" fillId="2" borderId="25" xfId="0" applyNumberFormat="1" applyFont="1" applyFill="1" applyBorder="1" applyAlignment="1" applyProtection="1">
      <alignment horizontal="right"/>
    </xf>
    <xf numFmtId="3" fontId="28" fillId="2" borderId="25" xfId="0" applyNumberFormat="1" applyFont="1" applyFill="1" applyBorder="1" applyAlignment="1" applyProtection="1">
      <alignment horizontal="right"/>
    </xf>
    <xf numFmtId="0" fontId="24" fillId="2" borderId="26" xfId="0" applyFont="1" applyFill="1" applyBorder="1"/>
    <xf numFmtId="0" fontId="24" fillId="2" borderId="30" xfId="0" applyFont="1" applyFill="1" applyBorder="1" applyAlignment="1">
      <alignment horizontal="center" wrapText="1"/>
    </xf>
    <xf numFmtId="0" fontId="24" fillId="2" borderId="31" xfId="0" applyFont="1" applyFill="1" applyBorder="1" applyAlignment="1">
      <alignment horizontal="left"/>
    </xf>
    <xf numFmtId="0" fontId="24" fillId="2" borderId="32" xfId="0" applyFont="1" applyFill="1" applyBorder="1" applyAlignment="1">
      <alignment horizontal="left"/>
    </xf>
    <xf numFmtId="0" fontId="24" fillId="2" borderId="33" xfId="0" applyFont="1" applyFill="1" applyBorder="1" applyAlignment="1">
      <alignment horizontal="left"/>
    </xf>
    <xf numFmtId="3" fontId="24" fillId="2" borderId="34" xfId="0" applyNumberFormat="1" applyFont="1" applyFill="1" applyBorder="1" applyAlignment="1" applyProtection="1">
      <alignment horizontal="right"/>
    </xf>
    <xf numFmtId="3" fontId="28" fillId="2" borderId="34" xfId="0" applyNumberFormat="1" applyFont="1" applyFill="1" applyBorder="1" applyAlignment="1" applyProtection="1">
      <alignment horizontal="right"/>
    </xf>
    <xf numFmtId="0" fontId="24" fillId="2" borderId="35" xfId="0" applyFont="1" applyFill="1" applyBorder="1"/>
    <xf numFmtId="0" fontId="3" fillId="4" borderId="15" xfId="0" applyFont="1" applyFill="1" applyBorder="1" applyAlignment="1">
      <alignment horizontal="center" wrapText="1"/>
    </xf>
    <xf numFmtId="0" fontId="3" fillId="4" borderId="15" xfId="0" applyFont="1" applyFill="1" applyBorder="1" applyAlignment="1"/>
    <xf numFmtId="0" fontId="6" fillId="4" borderId="15" xfId="1" applyFont="1" applyFill="1" applyBorder="1" applyAlignment="1">
      <alignment horizontal="left" vertical="center"/>
    </xf>
    <xf numFmtId="3" fontId="6" fillId="4" borderId="15" xfId="0" applyNumberFormat="1" applyFont="1" applyFill="1" applyBorder="1" applyAlignment="1" applyProtection="1">
      <alignment horizontal="right"/>
    </xf>
    <xf numFmtId="3" fontId="20" fillId="4" borderId="15" xfId="0" applyNumberFormat="1" applyFont="1" applyFill="1" applyBorder="1" applyAlignment="1" applyProtection="1">
      <alignment horizontal="right"/>
    </xf>
    <xf numFmtId="0" fontId="3" fillId="4" borderId="15" xfId="0" applyFont="1" applyFill="1" applyBorder="1"/>
    <xf numFmtId="0" fontId="7" fillId="4" borderId="15" xfId="0" applyFont="1" applyFill="1" applyBorder="1" applyAlignment="1">
      <alignment horizontal="center" wrapText="1"/>
    </xf>
    <xf numFmtId="0" fontId="7" fillId="4" borderId="15" xfId="0" applyFont="1" applyFill="1" applyBorder="1" applyAlignment="1"/>
    <xf numFmtId="0" fontId="7" fillId="4" borderId="15" xfId="0" applyFont="1" applyFill="1" applyBorder="1"/>
    <xf numFmtId="0" fontId="6" fillId="4" borderId="15" xfId="0" applyFont="1" applyFill="1" applyBorder="1"/>
    <xf numFmtId="0" fontId="24" fillId="2" borderId="37" xfId="0" applyFont="1" applyFill="1" applyBorder="1" applyAlignment="1">
      <alignment horizontal="center" wrapText="1"/>
    </xf>
    <xf numFmtId="0" fontId="24" fillId="2" borderId="38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4" fillId="2" borderId="39" xfId="0" applyFont="1" applyFill="1" applyBorder="1" applyAlignment="1">
      <alignment horizontal="left"/>
    </xf>
    <xf numFmtId="3" fontId="24" fillId="2" borderId="40" xfId="0" applyNumberFormat="1" applyFont="1" applyFill="1" applyBorder="1" applyAlignment="1" applyProtection="1">
      <alignment horizontal="right"/>
    </xf>
    <xf numFmtId="3" fontId="28" fillId="2" borderId="40" xfId="0" applyNumberFormat="1" applyFont="1" applyFill="1" applyBorder="1" applyAlignment="1" applyProtection="1">
      <alignment horizontal="right"/>
    </xf>
    <xf numFmtId="0" fontId="24" fillId="2" borderId="41" xfId="0" applyFont="1" applyFill="1" applyBorder="1"/>
    <xf numFmtId="0" fontId="24" fillId="2" borderId="42" xfId="0" applyFont="1" applyFill="1" applyBorder="1" applyAlignment="1">
      <alignment horizontal="center" wrapText="1"/>
    </xf>
    <xf numFmtId="0" fontId="24" fillId="2" borderId="43" xfId="0" applyFont="1" applyFill="1" applyBorder="1" applyAlignment="1">
      <alignment horizontal="left"/>
    </xf>
    <xf numFmtId="0" fontId="24" fillId="2" borderId="44" xfId="0" applyFont="1" applyFill="1" applyBorder="1" applyAlignment="1">
      <alignment horizontal="left"/>
    </xf>
    <xf numFmtId="0" fontId="24" fillId="2" borderId="45" xfId="0" applyFont="1" applyFill="1" applyBorder="1" applyAlignment="1">
      <alignment horizontal="left"/>
    </xf>
    <xf numFmtId="3" fontId="24" fillId="2" borderId="46" xfId="0" applyNumberFormat="1" applyFont="1" applyFill="1" applyBorder="1" applyAlignment="1" applyProtection="1">
      <alignment horizontal="right"/>
    </xf>
    <xf numFmtId="3" fontId="28" fillId="2" borderId="46" xfId="0" applyNumberFormat="1" applyFont="1" applyFill="1" applyBorder="1" applyAlignment="1" applyProtection="1">
      <alignment horizontal="right"/>
    </xf>
    <xf numFmtId="0" fontId="24" fillId="2" borderId="47" xfId="0" applyFont="1" applyFill="1" applyBorder="1"/>
    <xf numFmtId="0" fontId="3" fillId="4" borderId="1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6" xfId="0" applyFont="1" applyFill="1" applyBorder="1" applyAlignment="1"/>
    <xf numFmtId="0" fontId="6" fillId="4" borderId="36" xfId="0" applyFont="1" applyFill="1" applyBorder="1"/>
    <xf numFmtId="0" fontId="3" fillId="4" borderId="36" xfId="0" applyFont="1" applyFill="1" applyBorder="1"/>
    <xf numFmtId="3" fontId="6" fillId="4" borderId="36" xfId="0" applyNumberFormat="1" applyFont="1" applyFill="1" applyBorder="1" applyAlignment="1" applyProtection="1">
      <alignment horizontal="right"/>
    </xf>
    <xf numFmtId="3" fontId="20" fillId="4" borderId="36" xfId="0" applyNumberFormat="1" applyFont="1" applyFill="1" applyBorder="1" applyAlignment="1" applyProtection="1">
      <alignment horizontal="right"/>
    </xf>
    <xf numFmtId="3" fontId="3" fillId="4" borderId="15" xfId="0" applyNumberFormat="1" applyFont="1" applyFill="1" applyBorder="1" applyAlignment="1" applyProtection="1">
      <alignment horizontal="right"/>
    </xf>
    <xf numFmtId="3" fontId="21" fillId="4" borderId="15" xfId="0" applyNumberFormat="1" applyFont="1" applyFill="1" applyBorder="1" applyAlignment="1" applyProtection="1">
      <alignment horizontal="right"/>
    </xf>
    <xf numFmtId="0" fontId="6" fillId="4" borderId="15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5" xfId="0" applyFont="1" applyFill="1" applyBorder="1"/>
    <xf numFmtId="0" fontId="8" fillId="3" borderId="15" xfId="0" applyFont="1" applyFill="1" applyBorder="1"/>
    <xf numFmtId="3" fontId="8" fillId="3" borderId="15" xfId="0" applyNumberFormat="1" applyFont="1" applyFill="1" applyBorder="1" applyAlignment="1" applyProtection="1">
      <alignment horizontal="right"/>
    </xf>
    <xf numFmtId="3" fontId="22" fillId="3" borderId="15" xfId="0" applyNumberFormat="1" applyFont="1" applyFill="1" applyBorder="1" applyAlignment="1" applyProtection="1">
      <alignment horizontal="right"/>
    </xf>
    <xf numFmtId="0" fontId="7" fillId="4" borderId="15" xfId="0" applyFont="1" applyFill="1" applyBorder="1" applyAlignment="1">
      <alignment horizontal="center"/>
    </xf>
    <xf numFmtId="0" fontId="9" fillId="4" borderId="15" xfId="0" applyFont="1" applyFill="1" applyBorder="1"/>
    <xf numFmtId="0" fontId="24" fillId="2" borderId="15" xfId="0" applyFont="1" applyFill="1" applyBorder="1" applyAlignment="1">
      <alignment horizontal="center" wrapText="1"/>
    </xf>
    <xf numFmtId="0" fontId="24" fillId="2" borderId="15" xfId="0" applyFont="1" applyFill="1" applyBorder="1" applyAlignment="1">
      <alignment horizontal="left"/>
    </xf>
    <xf numFmtId="3" fontId="24" fillId="2" borderId="15" xfId="0" applyNumberFormat="1" applyFont="1" applyFill="1" applyBorder="1" applyAlignment="1" applyProtection="1">
      <alignment horizontal="right"/>
    </xf>
    <xf numFmtId="3" fontId="28" fillId="2" borderId="15" xfId="0" applyNumberFormat="1" applyFont="1" applyFill="1" applyBorder="1" applyAlignment="1" applyProtection="1">
      <alignment horizontal="right"/>
    </xf>
    <xf numFmtId="0" fontId="24" fillId="2" borderId="15" xfId="0" applyFont="1" applyFill="1" applyBorder="1"/>
    <xf numFmtId="0" fontId="7" fillId="4" borderId="15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/>
    <xf numFmtId="0" fontId="7" fillId="4" borderId="15" xfId="0" applyFont="1" applyFill="1" applyBorder="1" applyAlignment="1" applyProtection="1">
      <alignment vertical="top" wrapText="1"/>
    </xf>
    <xf numFmtId="0" fontId="6" fillId="4" borderId="15" xfId="0" applyFont="1" applyFill="1" applyBorder="1" applyProtection="1"/>
    <xf numFmtId="0" fontId="6" fillId="4" borderId="15" xfId="0" applyFont="1" applyFill="1" applyBorder="1" applyAlignment="1">
      <alignment vertical="top" wrapText="1"/>
    </xf>
    <xf numFmtId="0" fontId="6" fillId="4" borderId="15" xfId="0" applyFont="1" applyFill="1" applyBorder="1" applyAlignment="1">
      <alignment vertical="center"/>
    </xf>
    <xf numFmtId="0" fontId="13" fillId="4" borderId="15" xfId="0" applyFont="1" applyFill="1" applyBorder="1"/>
    <xf numFmtId="0" fontId="7" fillId="4" borderId="15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left"/>
    </xf>
    <xf numFmtId="0" fontId="14" fillId="4" borderId="15" xfId="0" applyFont="1" applyFill="1" applyBorder="1" applyAlignment="1">
      <alignment horizontal="center"/>
    </xf>
    <xf numFmtId="0" fontId="14" fillId="4" borderId="15" xfId="0" applyFont="1" applyFill="1" applyBorder="1" applyAlignment="1"/>
    <xf numFmtId="0" fontId="14" fillId="4" borderId="15" xfId="0" applyFont="1" applyFill="1" applyBorder="1"/>
    <xf numFmtId="0" fontId="6" fillId="4" borderId="15" xfId="0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6" fillId="4" borderId="15" xfId="2" applyFont="1" applyFill="1" applyBorder="1" applyAlignment="1">
      <alignment vertical="center"/>
    </xf>
    <xf numFmtId="0" fontId="0" fillId="4" borderId="15" xfId="0" applyFill="1" applyBorder="1" applyProtection="1"/>
    <xf numFmtId="0" fontId="8" fillId="4" borderId="15" xfId="0" applyFont="1" applyFill="1" applyBorder="1"/>
    <xf numFmtId="0" fontId="3" fillId="4" borderId="15" xfId="0" applyFont="1" applyFill="1" applyBorder="1" applyAlignment="1">
      <alignment vertical="top" wrapText="1"/>
    </xf>
    <xf numFmtId="0" fontId="6" fillId="4" borderId="15" xfId="0" applyFont="1" applyFill="1" applyBorder="1" applyAlignment="1"/>
    <xf numFmtId="3" fontId="8" fillId="4" borderId="15" xfId="0" applyNumberFormat="1" applyFont="1" applyFill="1" applyBorder="1" applyAlignment="1" applyProtection="1">
      <alignment horizontal="right"/>
    </xf>
    <xf numFmtId="0" fontId="9" fillId="4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vertical="top" wrapText="1"/>
    </xf>
    <xf numFmtId="0" fontId="7" fillId="4" borderId="15" xfId="0" applyFont="1" applyFill="1" applyBorder="1" applyAlignment="1">
      <alignment horizontal="left"/>
    </xf>
    <xf numFmtId="0" fontId="0" fillId="4" borderId="15" xfId="0" applyFont="1" applyFill="1" applyBorder="1"/>
    <xf numFmtId="0" fontId="5" fillId="4" borderId="15" xfId="0" applyFont="1" applyFill="1" applyBorder="1"/>
    <xf numFmtId="0" fontId="13" fillId="4" borderId="15" xfId="0" applyFont="1" applyFill="1" applyBorder="1" applyAlignment="1">
      <alignment horizontal="center"/>
    </xf>
    <xf numFmtId="0" fontId="13" fillId="4" borderId="15" xfId="0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12" fillId="4" borderId="15" xfId="0" applyFont="1" applyFill="1" applyBorder="1" applyAlignment="1">
      <alignment vertical="center" wrapText="1"/>
    </xf>
    <xf numFmtId="0" fontId="3" fillId="4" borderId="15" xfId="0" applyFont="1" applyFill="1" applyBorder="1" applyProtection="1"/>
    <xf numFmtId="0" fontId="0" fillId="4" borderId="15" xfId="0" applyFont="1" applyFill="1" applyBorder="1" applyAlignment="1"/>
    <xf numFmtId="0" fontId="9" fillId="4" borderId="15" xfId="0" applyFont="1" applyFill="1" applyBorder="1" applyAlignment="1"/>
    <xf numFmtId="0" fontId="6" fillId="4" borderId="15" xfId="1" applyFont="1" applyFill="1" applyBorder="1" applyAlignment="1">
      <alignment vertical="center"/>
    </xf>
    <xf numFmtId="0" fontId="6" fillId="4" borderId="15" xfId="0" applyFont="1" applyFill="1" applyBorder="1" applyAlignment="1" applyProtection="1">
      <alignment vertical="center"/>
      <protection locked="0"/>
    </xf>
    <xf numFmtId="0" fontId="8" fillId="3" borderId="15" xfId="0" applyFont="1" applyFill="1" applyBorder="1" applyAlignment="1">
      <alignment vertical="center"/>
    </xf>
    <xf numFmtId="0" fontId="3" fillId="5" borderId="15" xfId="0" applyFont="1" applyFill="1" applyBorder="1"/>
    <xf numFmtId="0" fontId="3" fillId="5" borderId="15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 wrapText="1"/>
    </xf>
    <xf numFmtId="3" fontId="8" fillId="3" borderId="15" xfId="0" applyNumberFormat="1" applyFont="1" applyFill="1" applyBorder="1" applyAlignment="1" applyProtection="1">
      <alignment horizontal="right" vertical="center"/>
    </xf>
    <xf numFmtId="3" fontId="22" fillId="3" borderId="15" xfId="0" applyNumberFormat="1" applyFont="1" applyFill="1" applyBorder="1" applyAlignment="1" applyProtection="1">
      <alignment horizontal="right" vertical="center"/>
    </xf>
    <xf numFmtId="0" fontId="3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0" fillId="4" borderId="0" xfId="0" applyFill="1"/>
    <xf numFmtId="0" fontId="3" fillId="4" borderId="0" xfId="0" applyFont="1" applyFill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6" fillId="4" borderId="0" xfId="0" applyFont="1" applyFill="1"/>
    <xf numFmtId="3" fontId="3" fillId="4" borderId="0" xfId="0" applyNumberFormat="1" applyFont="1" applyFill="1"/>
    <xf numFmtId="0" fontId="16" fillId="4" borderId="0" xfId="0" applyFont="1" applyFill="1"/>
    <xf numFmtId="0" fontId="18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left" vertical="center" wrapText="1"/>
    </xf>
    <xf numFmtId="0" fontId="11" fillId="4" borderId="0" xfId="0" applyFont="1" applyFill="1"/>
    <xf numFmtId="0" fontId="5" fillId="4" borderId="0" xfId="0" applyFont="1" applyFill="1"/>
    <xf numFmtId="0" fontId="2" fillId="4" borderId="0" xfId="0" applyFont="1" applyFill="1" applyAlignment="1">
      <alignment horizontal="right"/>
    </xf>
    <xf numFmtId="0" fontId="19" fillId="4" borderId="0" xfId="0" applyFont="1" applyFill="1"/>
  </cellXfs>
  <cellStyles count="5">
    <cellStyle name="Hypertextové prepojenie 2" xfId="2" xr:uid="{00000000-0005-0000-0000-000000000000}"/>
    <cellStyle name="Normálna" xfId="0" builtinId="0"/>
    <cellStyle name="Normálna 2" xfId="3" xr:uid="{00000000-0005-0000-0000-000001000000}"/>
    <cellStyle name="Normálne 2" xfId="1" xr:uid="{00000000-0005-0000-0000-000003000000}"/>
    <cellStyle name="normálne 3" xfId="4" xr:uid="{00000000-0005-0000-0000-000004000000}"/>
  </cellStyles>
  <dxfs count="0"/>
  <tableStyles count="0" defaultTableStyle="TableStyleMedium9" defaultPivotStyle="PivotStyleLight16"/>
  <colors>
    <mruColors>
      <color rgb="FF8AA5A5"/>
      <color rgb="FFD9D9D9"/>
      <color rgb="FFE7EDED"/>
      <color rgb="FF164B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M471"/>
  <sheetViews>
    <sheetView tabSelected="1" zoomScale="75" zoomScaleNormal="75" workbookViewId="0">
      <pane ySplit="8" topLeftCell="A162" activePane="bottomLeft" state="frozen"/>
      <selection pane="bottomLeft" activeCell="O129" sqref="O129"/>
    </sheetView>
  </sheetViews>
  <sheetFormatPr defaultRowHeight="14.4" x14ac:dyDescent="0.3"/>
  <cols>
    <col min="1" max="1" width="9.109375" style="134" customWidth="1"/>
    <col min="2" max="2" width="19.33203125" style="134" customWidth="1"/>
    <col min="3" max="3" width="12.6640625" style="134" customWidth="1"/>
    <col min="4" max="4" width="72.5546875" style="134" customWidth="1"/>
    <col min="5" max="13" width="15.109375" style="134" customWidth="1"/>
    <col min="14" max="16384" width="8.88671875" style="134"/>
  </cols>
  <sheetData>
    <row r="1" spans="1:13" ht="38.25" customHeight="1" thickBot="1" x14ac:dyDescent="0.35">
      <c r="A1" s="5" t="s">
        <v>881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27.6" customHeight="1" x14ac:dyDescent="0.3">
      <c r="A2" s="8" t="s">
        <v>878</v>
      </c>
      <c r="B2" s="9"/>
      <c r="C2" s="9"/>
      <c r="D2" s="9"/>
      <c r="E2" s="10" t="s">
        <v>862</v>
      </c>
      <c r="F2" s="10"/>
      <c r="G2" s="10"/>
      <c r="H2" s="10"/>
      <c r="I2" s="10"/>
      <c r="J2" s="10"/>
      <c r="K2" s="10"/>
      <c r="L2" s="10"/>
      <c r="M2" s="11" t="s">
        <v>833</v>
      </c>
    </row>
    <row r="3" spans="1:13" ht="39" customHeight="1" x14ac:dyDescent="0.3">
      <c r="A3" s="12" t="s">
        <v>0</v>
      </c>
      <c r="B3" s="13"/>
      <c r="C3" s="14" t="s">
        <v>1</v>
      </c>
      <c r="D3" s="13"/>
      <c r="E3" s="15" t="s">
        <v>863</v>
      </c>
      <c r="F3" s="15" t="s">
        <v>864</v>
      </c>
      <c r="G3" s="15" t="s">
        <v>865</v>
      </c>
      <c r="H3" s="15" t="s">
        <v>866</v>
      </c>
      <c r="I3" s="15" t="s">
        <v>867</v>
      </c>
      <c r="J3" s="15" t="s">
        <v>868</v>
      </c>
      <c r="K3" s="15" t="s">
        <v>869</v>
      </c>
      <c r="L3" s="15" t="s">
        <v>870</v>
      </c>
      <c r="M3" s="16"/>
    </row>
    <row r="4" spans="1:13" ht="16.95" customHeight="1" x14ac:dyDescent="0.3">
      <c r="A4" s="17"/>
      <c r="B4" s="18"/>
      <c r="C4" s="19"/>
      <c r="D4" s="18"/>
      <c r="E4" s="20" t="s">
        <v>834</v>
      </c>
      <c r="F4" s="20" t="s">
        <v>834</v>
      </c>
      <c r="G4" s="20" t="s">
        <v>834</v>
      </c>
      <c r="H4" s="20" t="s">
        <v>834</v>
      </c>
      <c r="I4" s="20" t="s">
        <v>834</v>
      </c>
      <c r="J4" s="20" t="s">
        <v>834</v>
      </c>
      <c r="K4" s="20" t="s">
        <v>834</v>
      </c>
      <c r="L4" s="20" t="s">
        <v>834</v>
      </c>
      <c r="M4" s="21" t="s">
        <v>834</v>
      </c>
    </row>
    <row r="5" spans="1:13" ht="36" customHeight="1" x14ac:dyDescent="0.3">
      <c r="A5" s="17"/>
      <c r="B5" s="18"/>
      <c r="C5" s="19"/>
      <c r="D5" s="18"/>
      <c r="E5" s="20"/>
      <c r="F5" s="20"/>
      <c r="G5" s="20"/>
      <c r="H5" s="20"/>
      <c r="I5" s="20"/>
      <c r="J5" s="20"/>
      <c r="K5" s="20"/>
      <c r="L5" s="20"/>
      <c r="M5" s="21"/>
    </row>
    <row r="6" spans="1:13" ht="22.5" customHeight="1" x14ac:dyDescent="0.3">
      <c r="A6" s="17"/>
      <c r="B6" s="18"/>
      <c r="C6" s="19"/>
      <c r="D6" s="18"/>
      <c r="E6" s="22" t="s">
        <v>883</v>
      </c>
      <c r="F6" s="22" t="s">
        <v>883</v>
      </c>
      <c r="G6" s="22" t="s">
        <v>883</v>
      </c>
      <c r="H6" s="22" t="s">
        <v>883</v>
      </c>
      <c r="I6" s="22" t="s">
        <v>883</v>
      </c>
      <c r="J6" s="22" t="s">
        <v>883</v>
      </c>
      <c r="K6" s="22" t="s">
        <v>883</v>
      </c>
      <c r="L6" s="22" t="s">
        <v>883</v>
      </c>
      <c r="M6" s="22" t="s">
        <v>883</v>
      </c>
    </row>
    <row r="7" spans="1:13" ht="15" customHeight="1" x14ac:dyDescent="0.3">
      <c r="A7" s="29">
        <v>1</v>
      </c>
      <c r="B7" s="29">
        <v>2</v>
      </c>
      <c r="C7" s="29">
        <v>3</v>
      </c>
      <c r="D7" s="29">
        <v>4</v>
      </c>
      <c r="E7" s="28" t="s">
        <v>882</v>
      </c>
      <c r="F7" s="28" t="s">
        <v>882</v>
      </c>
      <c r="G7" s="28" t="s">
        <v>882</v>
      </c>
      <c r="H7" s="28" t="s">
        <v>882</v>
      </c>
      <c r="I7" s="28" t="s">
        <v>882</v>
      </c>
      <c r="J7" s="28" t="s">
        <v>882</v>
      </c>
      <c r="K7" s="28" t="s">
        <v>882</v>
      </c>
      <c r="L7" s="28" t="s">
        <v>882</v>
      </c>
      <c r="M7" s="28" t="s">
        <v>882</v>
      </c>
    </row>
    <row r="8" spans="1:13" ht="14.4" customHeight="1" x14ac:dyDescent="0.3">
      <c r="A8" s="23"/>
      <c r="B8" s="24"/>
      <c r="C8" s="25"/>
      <c r="D8" s="26"/>
      <c r="E8" s="1"/>
      <c r="F8" s="2"/>
      <c r="G8" s="2"/>
      <c r="H8" s="2"/>
      <c r="I8" s="2"/>
      <c r="J8" s="2"/>
      <c r="K8" s="3"/>
      <c r="L8" s="4"/>
      <c r="M8" s="27"/>
    </row>
    <row r="9" spans="1:13" ht="15" customHeight="1" x14ac:dyDescent="0.3">
      <c r="A9" s="30">
        <v>11</v>
      </c>
      <c r="B9" s="31" t="s">
        <v>2</v>
      </c>
      <c r="C9" s="32"/>
      <c r="D9" s="33"/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5">
        <v>0</v>
      </c>
      <c r="K9" s="34">
        <v>0</v>
      </c>
      <c r="L9" s="34">
        <v>0</v>
      </c>
      <c r="M9" s="36">
        <f>SUM(E9:L9)</f>
        <v>0</v>
      </c>
    </row>
    <row r="10" spans="1:13" ht="15" customHeight="1" x14ac:dyDescent="0.3">
      <c r="A10" s="37">
        <v>21</v>
      </c>
      <c r="B10" s="38" t="s">
        <v>3</v>
      </c>
      <c r="C10" s="39"/>
      <c r="D10" s="40"/>
      <c r="E10" s="41">
        <f t="shared" ref="E10:F10" si="0">E11+E12+E13</f>
        <v>0</v>
      </c>
      <c r="F10" s="41">
        <f t="shared" si="0"/>
        <v>0</v>
      </c>
      <c r="G10" s="41">
        <f>G11+G12+G13</f>
        <v>15</v>
      </c>
      <c r="H10" s="41">
        <f t="shared" ref="H10" si="1">H11+H12+H13</f>
        <v>0</v>
      </c>
      <c r="I10" s="41">
        <f t="shared" ref="I10" si="2">I11+I12+I13</f>
        <v>0</v>
      </c>
      <c r="J10" s="42">
        <f t="shared" ref="J10:K10" si="3">J11+J12+J13</f>
        <v>17</v>
      </c>
      <c r="K10" s="41">
        <f t="shared" si="3"/>
        <v>0</v>
      </c>
      <c r="L10" s="41">
        <v>10</v>
      </c>
      <c r="M10" s="43">
        <f t="shared" ref="M10:M73" si="4">SUM(E10:L10)</f>
        <v>42</v>
      </c>
    </row>
    <row r="11" spans="1:13" ht="15" customHeight="1" x14ac:dyDescent="0.3">
      <c r="A11" s="44">
        <v>21</v>
      </c>
      <c r="B11" s="45"/>
      <c r="C11" s="46" t="s">
        <v>4</v>
      </c>
      <c r="D11" s="46" t="s">
        <v>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8">
        <v>0</v>
      </c>
      <c r="K11" s="47">
        <v>0</v>
      </c>
      <c r="L11" s="49">
        <v>10</v>
      </c>
      <c r="M11" s="125">
        <f t="shared" si="4"/>
        <v>10</v>
      </c>
    </row>
    <row r="12" spans="1:13" ht="15" customHeight="1" x14ac:dyDescent="0.3">
      <c r="A12" s="50">
        <v>21</v>
      </c>
      <c r="B12" s="51"/>
      <c r="C12" s="52" t="s">
        <v>6</v>
      </c>
      <c r="D12" s="49" t="s">
        <v>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8">
        <v>17</v>
      </c>
      <c r="K12" s="47">
        <v>0</v>
      </c>
      <c r="L12" s="49">
        <v>0</v>
      </c>
      <c r="M12" s="125">
        <f t="shared" si="4"/>
        <v>17</v>
      </c>
    </row>
    <row r="13" spans="1:13" ht="15" customHeight="1" x14ac:dyDescent="0.3">
      <c r="A13" s="44">
        <v>21</v>
      </c>
      <c r="B13" s="45"/>
      <c r="C13" s="53" t="s">
        <v>8</v>
      </c>
      <c r="D13" s="53" t="s">
        <v>9</v>
      </c>
      <c r="E13" s="47">
        <v>0</v>
      </c>
      <c r="F13" s="47">
        <v>0</v>
      </c>
      <c r="G13" s="47">
        <v>15</v>
      </c>
      <c r="H13" s="47">
        <v>0</v>
      </c>
      <c r="I13" s="47">
        <v>0</v>
      </c>
      <c r="J13" s="48">
        <v>0</v>
      </c>
      <c r="K13" s="47">
        <v>0</v>
      </c>
      <c r="L13" s="49">
        <v>0</v>
      </c>
      <c r="M13" s="125">
        <f t="shared" si="4"/>
        <v>15</v>
      </c>
    </row>
    <row r="14" spans="1:13" ht="15" customHeight="1" x14ac:dyDescent="0.3">
      <c r="A14" s="54">
        <v>22</v>
      </c>
      <c r="B14" s="55" t="s">
        <v>10</v>
      </c>
      <c r="C14" s="56"/>
      <c r="D14" s="57"/>
      <c r="E14" s="58">
        <f t="shared" ref="E14:F14" si="5">E15+E16+E17+E18+E19+E20</f>
        <v>5</v>
      </c>
      <c r="F14" s="58">
        <f t="shared" si="5"/>
        <v>62</v>
      </c>
      <c r="G14" s="58">
        <f>G15+G16+G17+G18+G19+G20</f>
        <v>59</v>
      </c>
      <c r="H14" s="58">
        <f t="shared" ref="H14" si="6">H15+H16+H17+H18+H19+H20</f>
        <v>62</v>
      </c>
      <c r="I14" s="58">
        <v>67</v>
      </c>
      <c r="J14" s="59">
        <f t="shared" ref="J14:K14" si="7">J15+J16+J17+J18+J19+J20</f>
        <v>84</v>
      </c>
      <c r="K14" s="58">
        <f t="shared" si="7"/>
        <v>57</v>
      </c>
      <c r="L14" s="58">
        <f>L15+L16+L17+L18+L19+L20</f>
        <v>129</v>
      </c>
      <c r="M14" s="60">
        <f t="shared" si="4"/>
        <v>525</v>
      </c>
    </row>
    <row r="15" spans="1:13" ht="15" customHeight="1" x14ac:dyDescent="0.3">
      <c r="A15" s="68">
        <v>22</v>
      </c>
      <c r="B15" s="45"/>
      <c r="C15" s="53" t="s">
        <v>11</v>
      </c>
      <c r="D15" s="49" t="s">
        <v>12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8">
        <v>0</v>
      </c>
      <c r="K15" s="47">
        <v>0</v>
      </c>
      <c r="L15" s="49">
        <v>0</v>
      </c>
      <c r="M15" s="125">
        <f t="shared" si="4"/>
        <v>0</v>
      </c>
    </row>
    <row r="16" spans="1:13" ht="15" customHeight="1" x14ac:dyDescent="0.3">
      <c r="A16" s="68">
        <v>22</v>
      </c>
      <c r="B16" s="45"/>
      <c r="C16" s="53" t="s">
        <v>13</v>
      </c>
      <c r="D16" s="49" t="s">
        <v>14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8">
        <v>0</v>
      </c>
      <c r="K16" s="47">
        <v>0</v>
      </c>
      <c r="L16" s="49">
        <v>0</v>
      </c>
      <c r="M16" s="125">
        <f t="shared" si="4"/>
        <v>0</v>
      </c>
    </row>
    <row r="17" spans="1:13" ht="15" customHeight="1" x14ac:dyDescent="0.3">
      <c r="A17" s="68">
        <v>22</v>
      </c>
      <c r="B17" s="45"/>
      <c r="C17" s="53" t="s">
        <v>15</v>
      </c>
      <c r="D17" s="53" t="s">
        <v>16</v>
      </c>
      <c r="E17" s="47">
        <v>2</v>
      </c>
      <c r="F17" s="47">
        <v>35</v>
      </c>
      <c r="G17" s="47">
        <v>35</v>
      </c>
      <c r="H17" s="47">
        <v>30</v>
      </c>
      <c r="I17" s="47">
        <v>19</v>
      </c>
      <c r="J17" s="48">
        <v>46</v>
      </c>
      <c r="K17" s="47">
        <v>36</v>
      </c>
      <c r="L17" s="49">
        <v>120</v>
      </c>
      <c r="M17" s="125">
        <f t="shared" si="4"/>
        <v>323</v>
      </c>
    </row>
    <row r="18" spans="1:13" ht="15" customHeight="1" x14ac:dyDescent="0.3">
      <c r="A18" s="68">
        <v>22</v>
      </c>
      <c r="B18" s="45"/>
      <c r="C18" s="53" t="s">
        <v>17</v>
      </c>
      <c r="D18" s="49" t="s">
        <v>18</v>
      </c>
      <c r="E18" s="47">
        <v>1</v>
      </c>
      <c r="F18" s="47">
        <v>0</v>
      </c>
      <c r="G18" s="47">
        <v>0</v>
      </c>
      <c r="H18" s="47">
        <v>17</v>
      </c>
      <c r="I18" s="47">
        <v>24</v>
      </c>
      <c r="J18" s="48">
        <v>24</v>
      </c>
      <c r="K18" s="47">
        <v>0</v>
      </c>
      <c r="L18" s="49">
        <v>0</v>
      </c>
      <c r="M18" s="125">
        <f t="shared" si="4"/>
        <v>66</v>
      </c>
    </row>
    <row r="19" spans="1:13" ht="15" customHeight="1" x14ac:dyDescent="0.3">
      <c r="A19" s="68">
        <v>22</v>
      </c>
      <c r="B19" s="45"/>
      <c r="C19" s="53" t="s">
        <v>19</v>
      </c>
      <c r="D19" s="49" t="s">
        <v>20</v>
      </c>
      <c r="E19" s="47">
        <v>1</v>
      </c>
      <c r="F19" s="47">
        <v>18</v>
      </c>
      <c r="G19" s="47">
        <v>16</v>
      </c>
      <c r="H19" s="47">
        <v>10</v>
      </c>
      <c r="I19" s="47">
        <v>24</v>
      </c>
      <c r="J19" s="48">
        <v>13</v>
      </c>
      <c r="K19" s="47">
        <v>21</v>
      </c>
      <c r="L19" s="49">
        <v>6</v>
      </c>
      <c r="M19" s="125">
        <f t="shared" si="4"/>
        <v>109</v>
      </c>
    </row>
    <row r="20" spans="1:13" ht="15" customHeight="1" x14ac:dyDescent="0.3">
      <c r="A20" s="69">
        <v>22</v>
      </c>
      <c r="B20" s="70"/>
      <c r="C20" s="71" t="s">
        <v>21</v>
      </c>
      <c r="D20" s="72" t="s">
        <v>22</v>
      </c>
      <c r="E20" s="73">
        <v>1</v>
      </c>
      <c r="F20" s="73">
        <v>9</v>
      </c>
      <c r="G20" s="73">
        <v>8</v>
      </c>
      <c r="H20" s="73">
        <v>5</v>
      </c>
      <c r="I20" s="73">
        <v>0</v>
      </c>
      <c r="J20" s="74">
        <v>1</v>
      </c>
      <c r="K20" s="73">
        <v>0</v>
      </c>
      <c r="L20" s="72">
        <v>3</v>
      </c>
      <c r="M20" s="125">
        <f t="shared" si="4"/>
        <v>27</v>
      </c>
    </row>
    <row r="21" spans="1:13" ht="15" customHeight="1" x14ac:dyDescent="0.3">
      <c r="A21" s="61">
        <v>23</v>
      </c>
      <c r="B21" s="62" t="s">
        <v>23</v>
      </c>
      <c r="C21" s="63"/>
      <c r="D21" s="64"/>
      <c r="E21" s="65">
        <f t="shared" ref="E21:F21" si="8">E22+E23</f>
        <v>65</v>
      </c>
      <c r="F21" s="65">
        <f t="shared" si="8"/>
        <v>81</v>
      </c>
      <c r="G21" s="65">
        <f>G22+G23</f>
        <v>107</v>
      </c>
      <c r="H21" s="65">
        <f t="shared" ref="H21" si="9">H22+H23</f>
        <v>117</v>
      </c>
      <c r="I21" s="65">
        <f t="shared" ref="I21" si="10">I22+I23</f>
        <v>83</v>
      </c>
      <c r="J21" s="66">
        <f t="shared" ref="J21:K21" si="11">J22+J23</f>
        <v>45</v>
      </c>
      <c r="K21" s="65">
        <f t="shared" si="11"/>
        <v>108</v>
      </c>
      <c r="L21" s="65">
        <f>L22+L23</f>
        <v>116</v>
      </c>
      <c r="M21" s="67">
        <f t="shared" si="4"/>
        <v>722</v>
      </c>
    </row>
    <row r="22" spans="1:13" ht="15" customHeight="1" x14ac:dyDescent="0.3">
      <c r="A22" s="68">
        <v>23</v>
      </c>
      <c r="B22" s="49"/>
      <c r="C22" s="53" t="s">
        <v>24</v>
      </c>
      <c r="D22" s="53" t="s">
        <v>25</v>
      </c>
      <c r="E22" s="47">
        <v>38</v>
      </c>
      <c r="F22" s="47">
        <v>31</v>
      </c>
      <c r="G22" s="47">
        <v>80</v>
      </c>
      <c r="H22" s="47">
        <v>80</v>
      </c>
      <c r="I22" s="47">
        <v>41</v>
      </c>
      <c r="J22" s="48">
        <v>42</v>
      </c>
      <c r="K22" s="47">
        <v>71</v>
      </c>
      <c r="L22" s="49">
        <v>69</v>
      </c>
      <c r="M22" s="125">
        <f t="shared" si="4"/>
        <v>452</v>
      </c>
    </row>
    <row r="23" spans="1:13" ht="15" customHeight="1" x14ac:dyDescent="0.3">
      <c r="A23" s="68">
        <v>23</v>
      </c>
      <c r="B23" s="49"/>
      <c r="C23" s="53" t="s">
        <v>26</v>
      </c>
      <c r="D23" s="53" t="s">
        <v>27</v>
      </c>
      <c r="E23" s="75">
        <v>27</v>
      </c>
      <c r="F23" s="75">
        <v>50</v>
      </c>
      <c r="G23" s="75">
        <v>27</v>
      </c>
      <c r="H23" s="75">
        <v>37</v>
      </c>
      <c r="I23" s="75">
        <v>42</v>
      </c>
      <c r="J23" s="76">
        <v>3</v>
      </c>
      <c r="K23" s="75">
        <v>37</v>
      </c>
      <c r="L23" s="49">
        <v>47</v>
      </c>
      <c r="M23" s="125">
        <f t="shared" si="4"/>
        <v>270</v>
      </c>
    </row>
    <row r="24" spans="1:13" ht="15" customHeight="1" x14ac:dyDescent="0.3">
      <c r="A24" s="54">
        <v>24</v>
      </c>
      <c r="B24" s="55" t="s">
        <v>28</v>
      </c>
      <c r="C24" s="56"/>
      <c r="D24" s="57"/>
      <c r="E24" s="58">
        <f t="shared" ref="E24:F24" si="12">E25+E26+E27+E28+E29+E30+E31+E32+E33+E34+E37+E38+E39+E40+E41+E47+E52++E53+E54</f>
        <v>453</v>
      </c>
      <c r="F24" s="58">
        <f t="shared" si="12"/>
        <v>489</v>
      </c>
      <c r="G24" s="58">
        <f>G25+G26+G27+G28+G29+G30+G31+G32+G33+G34+G37+G38+G39+G40+G41+G47+G52++G53+G54</f>
        <v>526</v>
      </c>
      <c r="H24" s="58">
        <f t="shared" ref="H24" si="13">H25+H26+H27+H28+H29+H30+H31+H32+H33+H34+H37+H38+H39+H40+H41+H47+H52++H53+H54</f>
        <v>685</v>
      </c>
      <c r="I24" s="58">
        <f t="shared" ref="I24" si="14">I25+I26+I27+I28+I29+I30+I31+I32+I33+I34+I37+I38+I39+I40+I41+I47+I52++I53+I54</f>
        <v>582</v>
      </c>
      <c r="J24" s="59">
        <f t="shared" ref="J24:K24" si="15">J25+J26+J27+J28+J29+J30+J31+J32+J33+J34+J37+J38+J39+J40+J41+J47+J52++J53+J54</f>
        <v>465</v>
      </c>
      <c r="K24" s="58">
        <f t="shared" si="15"/>
        <v>582</v>
      </c>
      <c r="L24" s="58">
        <f>L25+L26+L27+L28+L29+L30+L31+L32+L33+L34+L37+L38+L39+L40+L41+L47+L52++L53+L54</f>
        <v>448</v>
      </c>
      <c r="M24" s="60">
        <f t="shared" si="4"/>
        <v>4230</v>
      </c>
    </row>
    <row r="25" spans="1:13" ht="15" customHeight="1" x14ac:dyDescent="0.3">
      <c r="A25" s="77">
        <v>24</v>
      </c>
      <c r="B25" s="45"/>
      <c r="C25" s="53" t="s">
        <v>29</v>
      </c>
      <c r="D25" s="53" t="s">
        <v>30</v>
      </c>
      <c r="E25" s="75">
        <v>36</v>
      </c>
      <c r="F25" s="75">
        <v>98</v>
      </c>
      <c r="G25" s="75">
        <v>191</v>
      </c>
      <c r="H25" s="75">
        <v>122</v>
      </c>
      <c r="I25" s="75">
        <v>115</v>
      </c>
      <c r="J25" s="76">
        <v>78</v>
      </c>
      <c r="K25" s="75">
        <v>65</v>
      </c>
      <c r="L25" s="49">
        <v>27</v>
      </c>
      <c r="M25" s="125">
        <f t="shared" si="4"/>
        <v>732</v>
      </c>
    </row>
    <row r="26" spans="1:13" ht="15" customHeight="1" x14ac:dyDescent="0.3">
      <c r="A26" s="77">
        <v>24</v>
      </c>
      <c r="B26" s="45"/>
      <c r="C26" s="53" t="s">
        <v>31</v>
      </c>
      <c r="D26" s="53" t="s">
        <v>32</v>
      </c>
      <c r="E26" s="47">
        <v>0</v>
      </c>
      <c r="F26" s="47">
        <v>0</v>
      </c>
      <c r="G26" s="47">
        <v>8</v>
      </c>
      <c r="H26" s="47">
        <v>21</v>
      </c>
      <c r="I26" s="47">
        <v>11</v>
      </c>
      <c r="J26" s="48">
        <v>21</v>
      </c>
      <c r="K26" s="47">
        <v>11</v>
      </c>
      <c r="L26" s="49">
        <v>0</v>
      </c>
      <c r="M26" s="125">
        <f t="shared" si="4"/>
        <v>72</v>
      </c>
    </row>
    <row r="27" spans="1:13" ht="15" customHeight="1" x14ac:dyDescent="0.3">
      <c r="A27" s="77">
        <v>24</v>
      </c>
      <c r="B27" s="45"/>
      <c r="C27" s="53" t="s">
        <v>33</v>
      </c>
      <c r="D27" s="53" t="s">
        <v>34</v>
      </c>
      <c r="E27" s="47">
        <v>46</v>
      </c>
      <c r="F27" s="47">
        <v>59</v>
      </c>
      <c r="G27" s="47">
        <v>55</v>
      </c>
      <c r="H27" s="47">
        <v>77</v>
      </c>
      <c r="I27" s="47">
        <v>98</v>
      </c>
      <c r="J27" s="48">
        <v>64</v>
      </c>
      <c r="K27" s="47">
        <v>98</v>
      </c>
      <c r="L27" s="49">
        <v>95</v>
      </c>
      <c r="M27" s="125">
        <f t="shared" si="4"/>
        <v>592</v>
      </c>
    </row>
    <row r="28" spans="1:13" ht="15" customHeight="1" x14ac:dyDescent="0.3">
      <c r="A28" s="68">
        <v>24</v>
      </c>
      <c r="B28" s="45"/>
      <c r="C28" s="53" t="s">
        <v>35</v>
      </c>
      <c r="D28" s="53" t="s">
        <v>36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6">
        <v>0</v>
      </c>
      <c r="K28" s="75">
        <v>0</v>
      </c>
      <c r="L28" s="49">
        <v>0</v>
      </c>
      <c r="M28" s="125">
        <f t="shared" si="4"/>
        <v>0</v>
      </c>
    </row>
    <row r="29" spans="1:13" ht="15" customHeight="1" x14ac:dyDescent="0.3">
      <c r="A29" s="68">
        <v>24</v>
      </c>
      <c r="B29" s="45"/>
      <c r="C29" s="53" t="s">
        <v>37</v>
      </c>
      <c r="D29" s="53" t="s">
        <v>38</v>
      </c>
      <c r="E29" s="75">
        <v>10</v>
      </c>
      <c r="F29" s="75">
        <v>15</v>
      </c>
      <c r="G29" s="75">
        <v>10</v>
      </c>
      <c r="H29" s="75">
        <v>28</v>
      </c>
      <c r="I29" s="75">
        <v>32</v>
      </c>
      <c r="J29" s="76">
        <v>24</v>
      </c>
      <c r="K29" s="75">
        <v>19</v>
      </c>
      <c r="L29" s="49">
        <v>15</v>
      </c>
      <c r="M29" s="125">
        <f t="shared" si="4"/>
        <v>153</v>
      </c>
    </row>
    <row r="30" spans="1:13" ht="15" customHeight="1" x14ac:dyDescent="0.3">
      <c r="A30" s="68">
        <v>24</v>
      </c>
      <c r="B30" s="45"/>
      <c r="C30" s="53" t="s">
        <v>39</v>
      </c>
      <c r="D30" s="53" t="s">
        <v>40</v>
      </c>
      <c r="E30" s="47">
        <v>0</v>
      </c>
      <c r="F30" s="47">
        <v>40</v>
      </c>
      <c r="G30" s="47">
        <v>20</v>
      </c>
      <c r="H30" s="47">
        <v>104</v>
      </c>
      <c r="I30" s="47">
        <v>45</v>
      </c>
      <c r="J30" s="48">
        <v>35</v>
      </c>
      <c r="K30" s="47">
        <v>118</v>
      </c>
      <c r="L30" s="49">
        <v>46</v>
      </c>
      <c r="M30" s="125">
        <f t="shared" si="4"/>
        <v>408</v>
      </c>
    </row>
    <row r="31" spans="1:13" ht="15" customHeight="1" x14ac:dyDescent="0.3">
      <c r="A31" s="68">
        <v>24</v>
      </c>
      <c r="B31" s="45"/>
      <c r="C31" s="46" t="s">
        <v>41</v>
      </c>
      <c r="D31" s="46" t="s">
        <v>42</v>
      </c>
      <c r="E31" s="47">
        <v>21</v>
      </c>
      <c r="F31" s="47">
        <v>27</v>
      </c>
      <c r="G31" s="47">
        <v>45</v>
      </c>
      <c r="H31" s="47">
        <v>18</v>
      </c>
      <c r="I31" s="47">
        <v>32</v>
      </c>
      <c r="J31" s="48">
        <v>40</v>
      </c>
      <c r="K31" s="47">
        <v>74</v>
      </c>
      <c r="L31" s="49">
        <v>22</v>
      </c>
      <c r="M31" s="125">
        <f t="shared" si="4"/>
        <v>279</v>
      </c>
    </row>
    <row r="32" spans="1:13" ht="15" customHeight="1" x14ac:dyDescent="0.3">
      <c r="A32" s="68">
        <v>24</v>
      </c>
      <c r="B32" s="45"/>
      <c r="C32" s="53" t="s">
        <v>43</v>
      </c>
      <c r="D32" s="53" t="s">
        <v>44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6">
        <v>10</v>
      </c>
      <c r="K32" s="75">
        <v>0</v>
      </c>
      <c r="L32" s="49">
        <v>0</v>
      </c>
      <c r="M32" s="125">
        <f t="shared" si="4"/>
        <v>10</v>
      </c>
    </row>
    <row r="33" spans="1:13" ht="15" customHeight="1" x14ac:dyDescent="0.3">
      <c r="A33" s="68">
        <v>24</v>
      </c>
      <c r="B33" s="45"/>
      <c r="C33" s="53" t="s">
        <v>45</v>
      </c>
      <c r="D33" s="53" t="s">
        <v>46</v>
      </c>
      <c r="E33" s="75">
        <v>22</v>
      </c>
      <c r="F33" s="75">
        <v>30</v>
      </c>
      <c r="G33" s="75">
        <v>30</v>
      </c>
      <c r="H33" s="75">
        <v>30</v>
      </c>
      <c r="I33" s="75">
        <v>38</v>
      </c>
      <c r="J33" s="76">
        <v>41</v>
      </c>
      <c r="K33" s="75">
        <v>30</v>
      </c>
      <c r="L33" s="49">
        <v>15</v>
      </c>
      <c r="M33" s="125">
        <f t="shared" si="4"/>
        <v>236</v>
      </c>
    </row>
    <row r="34" spans="1:13" ht="15" customHeight="1" x14ac:dyDescent="0.3">
      <c r="A34" s="68">
        <v>24</v>
      </c>
      <c r="B34" s="45"/>
      <c r="C34" s="53" t="s">
        <v>47</v>
      </c>
      <c r="D34" s="53" t="s">
        <v>48</v>
      </c>
      <c r="E34" s="47">
        <f t="shared" ref="E34:F34" si="16">E35+E36</f>
        <v>0</v>
      </c>
      <c r="F34" s="47">
        <f t="shared" si="16"/>
        <v>0</v>
      </c>
      <c r="G34" s="47">
        <f>G35+G36</f>
        <v>0</v>
      </c>
      <c r="H34" s="47">
        <f>H35+H36</f>
        <v>43</v>
      </c>
      <c r="I34" s="47">
        <v>5</v>
      </c>
      <c r="J34" s="48">
        <f t="shared" ref="J34:K34" si="17">J35+J36</f>
        <v>0</v>
      </c>
      <c r="K34" s="47">
        <f t="shared" si="17"/>
        <v>0</v>
      </c>
      <c r="L34" s="47">
        <f>L35+L36</f>
        <v>0</v>
      </c>
      <c r="M34" s="125">
        <f t="shared" si="4"/>
        <v>48</v>
      </c>
    </row>
    <row r="35" spans="1:13" ht="15" customHeight="1" x14ac:dyDescent="0.3">
      <c r="A35" s="78">
        <v>24</v>
      </c>
      <c r="B35" s="79"/>
      <c r="C35" s="80" t="s">
        <v>49</v>
      </c>
      <c r="D35" s="80" t="s">
        <v>50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2">
        <v>0</v>
      </c>
      <c r="K35" s="81">
        <v>0</v>
      </c>
      <c r="L35" s="81">
        <v>0</v>
      </c>
      <c r="M35" s="125">
        <f t="shared" si="4"/>
        <v>0</v>
      </c>
    </row>
    <row r="36" spans="1:13" ht="15" customHeight="1" x14ac:dyDescent="0.3">
      <c r="A36" s="78">
        <v>24</v>
      </c>
      <c r="B36" s="79"/>
      <c r="C36" s="80" t="s">
        <v>51</v>
      </c>
      <c r="D36" s="80" t="s">
        <v>52</v>
      </c>
      <c r="E36" s="81">
        <v>0</v>
      </c>
      <c r="F36" s="81">
        <v>0</v>
      </c>
      <c r="G36" s="81">
        <v>0</v>
      </c>
      <c r="H36" s="81">
        <v>43</v>
      </c>
      <c r="I36" s="81">
        <v>5</v>
      </c>
      <c r="J36" s="82">
        <v>0</v>
      </c>
      <c r="K36" s="81">
        <v>0</v>
      </c>
      <c r="L36" s="81">
        <v>0</v>
      </c>
      <c r="M36" s="125">
        <f t="shared" si="4"/>
        <v>48</v>
      </c>
    </row>
    <row r="37" spans="1:13" ht="15" customHeight="1" x14ac:dyDescent="0.3">
      <c r="A37" s="68">
        <v>24</v>
      </c>
      <c r="B37" s="49"/>
      <c r="C37" s="53" t="s">
        <v>53</v>
      </c>
      <c r="D37" s="53" t="s">
        <v>54</v>
      </c>
      <c r="E37" s="75">
        <v>0</v>
      </c>
      <c r="F37" s="75">
        <v>0</v>
      </c>
      <c r="G37" s="75">
        <v>1</v>
      </c>
      <c r="H37" s="75">
        <v>0</v>
      </c>
      <c r="I37" s="75">
        <v>0</v>
      </c>
      <c r="J37" s="76">
        <v>0</v>
      </c>
      <c r="K37" s="75">
        <v>0</v>
      </c>
      <c r="L37" s="49">
        <v>0</v>
      </c>
      <c r="M37" s="125">
        <f t="shared" si="4"/>
        <v>1</v>
      </c>
    </row>
    <row r="38" spans="1:13" ht="15" customHeight="1" x14ac:dyDescent="0.3">
      <c r="A38" s="68">
        <v>24</v>
      </c>
      <c r="B38" s="49"/>
      <c r="C38" s="53" t="s">
        <v>55</v>
      </c>
      <c r="D38" s="53" t="s">
        <v>56</v>
      </c>
      <c r="E38" s="47">
        <v>0</v>
      </c>
      <c r="F38" s="47">
        <v>11</v>
      </c>
      <c r="G38" s="47">
        <v>1</v>
      </c>
      <c r="H38" s="47">
        <v>0</v>
      </c>
      <c r="I38" s="47">
        <v>6</v>
      </c>
      <c r="J38" s="48">
        <v>0</v>
      </c>
      <c r="K38" s="47">
        <v>7</v>
      </c>
      <c r="L38" s="49">
        <v>0</v>
      </c>
      <c r="M38" s="125">
        <f t="shared" si="4"/>
        <v>25</v>
      </c>
    </row>
    <row r="39" spans="1:13" ht="15" customHeight="1" x14ac:dyDescent="0.3">
      <c r="A39" s="68">
        <v>24</v>
      </c>
      <c r="B39" s="49"/>
      <c r="C39" s="53" t="s">
        <v>57</v>
      </c>
      <c r="D39" s="53" t="s">
        <v>58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8">
        <v>0</v>
      </c>
      <c r="K39" s="47">
        <v>0</v>
      </c>
      <c r="L39" s="49">
        <v>0</v>
      </c>
      <c r="M39" s="125">
        <f t="shared" si="4"/>
        <v>0</v>
      </c>
    </row>
    <row r="40" spans="1:13" ht="15" customHeight="1" x14ac:dyDescent="0.3">
      <c r="A40" s="68">
        <v>24</v>
      </c>
      <c r="B40" s="45"/>
      <c r="C40" s="53" t="s">
        <v>59</v>
      </c>
      <c r="D40" s="53" t="s">
        <v>60</v>
      </c>
      <c r="E40" s="75">
        <v>24</v>
      </c>
      <c r="F40" s="75">
        <v>10</v>
      </c>
      <c r="G40" s="75">
        <v>30</v>
      </c>
      <c r="H40" s="75">
        <v>77</v>
      </c>
      <c r="I40" s="75">
        <v>53</v>
      </c>
      <c r="J40" s="76">
        <v>21</v>
      </c>
      <c r="K40" s="75">
        <v>40</v>
      </c>
      <c r="L40" s="49">
        <v>60</v>
      </c>
      <c r="M40" s="125">
        <f t="shared" si="4"/>
        <v>315</v>
      </c>
    </row>
    <row r="41" spans="1:13" ht="15" customHeight="1" x14ac:dyDescent="0.3">
      <c r="A41" s="68">
        <v>24</v>
      </c>
      <c r="B41" s="45"/>
      <c r="C41" s="53" t="s">
        <v>61</v>
      </c>
      <c r="D41" s="53" t="s">
        <v>62</v>
      </c>
      <c r="E41" s="47">
        <f t="shared" ref="E41" si="18">E42+E43+E44+E45+E46</f>
        <v>23</v>
      </c>
      <c r="F41" s="47">
        <v>50</v>
      </c>
      <c r="G41" s="47">
        <f>G42+G43+G44+G45+G46</f>
        <v>41</v>
      </c>
      <c r="H41" s="47">
        <f t="shared" ref="H41" si="19">H42+H43+H44+H45+H46</f>
        <v>40</v>
      </c>
      <c r="I41" s="47">
        <v>23</v>
      </c>
      <c r="J41" s="48">
        <f t="shared" ref="J41:K41" si="20">J42+J43+J44+J45+J46</f>
        <v>31</v>
      </c>
      <c r="K41" s="47">
        <f t="shared" si="20"/>
        <v>30</v>
      </c>
      <c r="L41" s="47">
        <f>L42+L43+L44+L45+L46</f>
        <v>50</v>
      </c>
      <c r="M41" s="125">
        <f t="shared" si="4"/>
        <v>288</v>
      </c>
    </row>
    <row r="42" spans="1:13" ht="15" customHeight="1" x14ac:dyDescent="0.3">
      <c r="A42" s="78">
        <v>24</v>
      </c>
      <c r="B42" s="79"/>
      <c r="C42" s="80" t="s">
        <v>837</v>
      </c>
      <c r="D42" s="80" t="s">
        <v>63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2">
        <v>0</v>
      </c>
      <c r="K42" s="81">
        <v>0</v>
      </c>
      <c r="L42" s="81">
        <v>0</v>
      </c>
      <c r="M42" s="125">
        <f t="shared" si="4"/>
        <v>0</v>
      </c>
    </row>
    <row r="43" spans="1:13" ht="15" customHeight="1" x14ac:dyDescent="0.3">
      <c r="A43" s="78">
        <v>24</v>
      </c>
      <c r="B43" s="79"/>
      <c r="C43" s="80" t="s">
        <v>64</v>
      </c>
      <c r="D43" s="80" t="s">
        <v>65</v>
      </c>
      <c r="E43" s="81">
        <v>23</v>
      </c>
      <c r="F43" s="81">
        <v>50</v>
      </c>
      <c r="G43" s="81">
        <v>41</v>
      </c>
      <c r="H43" s="81">
        <v>40</v>
      </c>
      <c r="I43" s="81">
        <v>23</v>
      </c>
      <c r="J43" s="82">
        <v>31</v>
      </c>
      <c r="K43" s="81">
        <v>30</v>
      </c>
      <c r="L43" s="81">
        <v>50</v>
      </c>
      <c r="M43" s="125">
        <f t="shared" si="4"/>
        <v>288</v>
      </c>
    </row>
    <row r="44" spans="1:13" ht="15" customHeight="1" x14ac:dyDescent="0.3">
      <c r="A44" s="78">
        <v>24</v>
      </c>
      <c r="B44" s="79"/>
      <c r="C44" s="80" t="s">
        <v>66</v>
      </c>
      <c r="D44" s="80" t="s">
        <v>67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2">
        <v>0</v>
      </c>
      <c r="K44" s="81">
        <v>0</v>
      </c>
      <c r="L44" s="81">
        <v>0</v>
      </c>
      <c r="M44" s="125">
        <f t="shared" si="4"/>
        <v>0</v>
      </c>
    </row>
    <row r="45" spans="1:13" ht="15" customHeight="1" x14ac:dyDescent="0.3">
      <c r="A45" s="78">
        <v>24</v>
      </c>
      <c r="B45" s="79"/>
      <c r="C45" s="80" t="s">
        <v>68</v>
      </c>
      <c r="D45" s="80" t="s">
        <v>69</v>
      </c>
      <c r="E45" s="81">
        <v>0</v>
      </c>
      <c r="F45" s="81">
        <v>0</v>
      </c>
      <c r="G45" s="81">
        <v>0</v>
      </c>
      <c r="H45" s="81">
        <v>0</v>
      </c>
      <c r="I45" s="81">
        <v>4</v>
      </c>
      <c r="J45" s="82">
        <v>0</v>
      </c>
      <c r="K45" s="81">
        <v>0</v>
      </c>
      <c r="L45" s="81">
        <v>0</v>
      </c>
      <c r="M45" s="125">
        <f t="shared" si="4"/>
        <v>4</v>
      </c>
    </row>
    <row r="46" spans="1:13" ht="15" customHeight="1" x14ac:dyDescent="0.3">
      <c r="A46" s="78">
        <v>24</v>
      </c>
      <c r="B46" s="79"/>
      <c r="C46" s="80" t="s">
        <v>70</v>
      </c>
      <c r="D46" s="80" t="s">
        <v>71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2">
        <v>0</v>
      </c>
      <c r="K46" s="81">
        <v>0</v>
      </c>
      <c r="L46" s="81">
        <v>0</v>
      </c>
      <c r="M46" s="125">
        <f t="shared" si="4"/>
        <v>0</v>
      </c>
    </row>
    <row r="47" spans="1:13" ht="15" customHeight="1" x14ac:dyDescent="0.3">
      <c r="A47" s="68">
        <v>24</v>
      </c>
      <c r="B47" s="45"/>
      <c r="C47" s="53" t="s">
        <v>72</v>
      </c>
      <c r="D47" s="53" t="s">
        <v>73</v>
      </c>
      <c r="E47" s="47">
        <f t="shared" ref="E47:F47" si="21">E48+E49+E50+E51</f>
        <v>229</v>
      </c>
      <c r="F47" s="47">
        <f t="shared" si="21"/>
        <v>114</v>
      </c>
      <c r="G47" s="47">
        <f>G48+G49+G50+G51</f>
        <v>69</v>
      </c>
      <c r="H47" s="47">
        <f t="shared" ref="H47" si="22">H48+H49+H50+H51</f>
        <v>82</v>
      </c>
      <c r="I47" s="47">
        <v>87</v>
      </c>
      <c r="J47" s="48">
        <f t="shared" ref="J47:K47" si="23">J48+J49+J50+J51</f>
        <v>80</v>
      </c>
      <c r="K47" s="47">
        <f t="shared" si="23"/>
        <v>78</v>
      </c>
      <c r="L47" s="47">
        <f>L48+L49+L50+L51</f>
        <v>91</v>
      </c>
      <c r="M47" s="125">
        <f t="shared" si="4"/>
        <v>830</v>
      </c>
    </row>
    <row r="48" spans="1:13" ht="15" customHeight="1" x14ac:dyDescent="0.3">
      <c r="A48" s="78">
        <v>24</v>
      </c>
      <c r="B48" s="79"/>
      <c r="C48" s="80" t="s">
        <v>74</v>
      </c>
      <c r="D48" s="80" t="s">
        <v>75</v>
      </c>
      <c r="E48" s="81">
        <v>80</v>
      </c>
      <c r="F48" s="81">
        <v>50</v>
      </c>
      <c r="G48" s="81">
        <v>33</v>
      </c>
      <c r="H48" s="81">
        <v>49</v>
      </c>
      <c r="I48" s="81">
        <v>59</v>
      </c>
      <c r="J48" s="82">
        <v>30</v>
      </c>
      <c r="K48" s="81">
        <v>30</v>
      </c>
      <c r="L48" s="81">
        <v>42</v>
      </c>
      <c r="M48" s="125">
        <f t="shared" si="4"/>
        <v>373</v>
      </c>
    </row>
    <row r="49" spans="1:13" ht="15" customHeight="1" x14ac:dyDescent="0.3">
      <c r="A49" s="78">
        <v>24</v>
      </c>
      <c r="B49" s="79"/>
      <c r="C49" s="80" t="s">
        <v>76</v>
      </c>
      <c r="D49" s="80" t="s">
        <v>77</v>
      </c>
      <c r="E49" s="81">
        <v>64</v>
      </c>
      <c r="F49" s="81">
        <v>40</v>
      </c>
      <c r="G49" s="81">
        <v>14</v>
      </c>
      <c r="H49" s="81">
        <v>15</v>
      </c>
      <c r="I49" s="81">
        <v>20</v>
      </c>
      <c r="J49" s="82">
        <v>15</v>
      </c>
      <c r="K49" s="81">
        <v>18</v>
      </c>
      <c r="L49" s="81">
        <v>15</v>
      </c>
      <c r="M49" s="125">
        <f t="shared" si="4"/>
        <v>201</v>
      </c>
    </row>
    <row r="50" spans="1:13" ht="15" customHeight="1" x14ac:dyDescent="0.3">
      <c r="A50" s="78">
        <v>24</v>
      </c>
      <c r="B50" s="79"/>
      <c r="C50" s="80" t="s">
        <v>78</v>
      </c>
      <c r="D50" s="80" t="s">
        <v>79</v>
      </c>
      <c r="E50" s="81">
        <v>43</v>
      </c>
      <c r="F50" s="81">
        <v>12</v>
      </c>
      <c r="G50" s="81">
        <v>9</v>
      </c>
      <c r="H50" s="81">
        <v>9</v>
      </c>
      <c r="I50" s="81">
        <v>9</v>
      </c>
      <c r="J50" s="82">
        <v>19</v>
      </c>
      <c r="K50" s="81">
        <v>15</v>
      </c>
      <c r="L50" s="81">
        <v>18</v>
      </c>
      <c r="M50" s="125">
        <f t="shared" si="4"/>
        <v>134</v>
      </c>
    </row>
    <row r="51" spans="1:13" ht="15" customHeight="1" x14ac:dyDescent="0.3">
      <c r="A51" s="78">
        <v>24</v>
      </c>
      <c r="B51" s="79"/>
      <c r="C51" s="80" t="s">
        <v>80</v>
      </c>
      <c r="D51" s="80" t="s">
        <v>81</v>
      </c>
      <c r="E51" s="81">
        <v>42</v>
      </c>
      <c r="F51" s="81">
        <v>12</v>
      </c>
      <c r="G51" s="81">
        <v>13</v>
      </c>
      <c r="H51" s="81">
        <v>9</v>
      </c>
      <c r="I51" s="81">
        <v>8</v>
      </c>
      <c r="J51" s="82">
        <v>16</v>
      </c>
      <c r="K51" s="81">
        <v>15</v>
      </c>
      <c r="L51" s="81">
        <v>16</v>
      </c>
      <c r="M51" s="125">
        <f t="shared" si="4"/>
        <v>131</v>
      </c>
    </row>
    <row r="52" spans="1:13" ht="15" customHeight="1" x14ac:dyDescent="0.3">
      <c r="A52" s="68">
        <v>24</v>
      </c>
      <c r="B52" s="45"/>
      <c r="C52" s="53" t="s">
        <v>82</v>
      </c>
      <c r="D52" s="53" t="s">
        <v>83</v>
      </c>
      <c r="E52" s="75">
        <v>0</v>
      </c>
      <c r="F52" s="75">
        <v>12</v>
      </c>
      <c r="G52" s="75">
        <v>0</v>
      </c>
      <c r="H52" s="75">
        <v>18</v>
      </c>
      <c r="I52" s="75">
        <v>12</v>
      </c>
      <c r="J52" s="76">
        <v>0</v>
      </c>
      <c r="K52" s="75">
        <v>0</v>
      </c>
      <c r="L52" s="49">
        <v>0</v>
      </c>
      <c r="M52" s="125">
        <f t="shared" si="4"/>
        <v>42</v>
      </c>
    </row>
    <row r="53" spans="1:13" ht="15" customHeight="1" x14ac:dyDescent="0.3">
      <c r="A53" s="83">
        <v>24</v>
      </c>
      <c r="B53" s="51"/>
      <c r="C53" s="51" t="s">
        <v>84</v>
      </c>
      <c r="D53" s="45" t="s">
        <v>85</v>
      </c>
      <c r="E53" s="47">
        <v>42</v>
      </c>
      <c r="F53" s="47">
        <v>23</v>
      </c>
      <c r="G53" s="47">
        <v>25</v>
      </c>
      <c r="H53" s="47">
        <v>25</v>
      </c>
      <c r="I53" s="47">
        <v>25</v>
      </c>
      <c r="J53" s="48">
        <v>20</v>
      </c>
      <c r="K53" s="47">
        <v>12</v>
      </c>
      <c r="L53" s="49">
        <v>27</v>
      </c>
      <c r="M53" s="125">
        <f t="shared" si="4"/>
        <v>199</v>
      </c>
    </row>
    <row r="54" spans="1:13" ht="15" customHeight="1" x14ac:dyDescent="0.3">
      <c r="A54" s="77">
        <v>24</v>
      </c>
      <c r="B54" s="84"/>
      <c r="C54" s="53" t="s">
        <v>86</v>
      </c>
      <c r="D54" s="53" t="s">
        <v>87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8">
        <v>0</v>
      </c>
      <c r="K54" s="47">
        <v>0</v>
      </c>
      <c r="L54" s="49">
        <v>0</v>
      </c>
      <c r="M54" s="125">
        <f t="shared" si="4"/>
        <v>0</v>
      </c>
    </row>
    <row r="55" spans="1:13" ht="15" customHeight="1" x14ac:dyDescent="0.3">
      <c r="A55" s="85">
        <v>25</v>
      </c>
      <c r="B55" s="86" t="s">
        <v>88</v>
      </c>
      <c r="C55" s="86"/>
      <c r="D55" s="86"/>
      <c r="E55" s="87">
        <f t="shared" ref="E55:F55" si="24">E56+E57+E58+E59+E60+E61</f>
        <v>399</v>
      </c>
      <c r="F55" s="87">
        <f t="shared" si="24"/>
        <v>106</v>
      </c>
      <c r="G55" s="87">
        <f>G56+G57+G58+G59+G60+G61</f>
        <v>157</v>
      </c>
      <c r="H55" s="87">
        <f t="shared" ref="H55" si="25">H56+H57+H58+H59+H60+H61</f>
        <v>117</v>
      </c>
      <c r="I55" s="87">
        <f t="shared" ref="I55" si="26">I56+I57+I58+I59+I60+I61</f>
        <v>283</v>
      </c>
      <c r="J55" s="88">
        <f t="shared" ref="J55:K55" si="27">J56+J57+J58+J59+J60+J61</f>
        <v>210</v>
      </c>
      <c r="K55" s="87">
        <f t="shared" si="27"/>
        <v>224</v>
      </c>
      <c r="L55" s="87">
        <f>L56+L57+L58+L59+L60+L61</f>
        <v>502</v>
      </c>
      <c r="M55" s="89">
        <f t="shared" si="4"/>
        <v>1998</v>
      </c>
    </row>
    <row r="56" spans="1:13" ht="15" customHeight="1" x14ac:dyDescent="0.3">
      <c r="A56" s="90">
        <v>25</v>
      </c>
      <c r="B56" s="91"/>
      <c r="C56" s="92" t="s">
        <v>856</v>
      </c>
      <c r="D56" s="93" t="s">
        <v>857</v>
      </c>
      <c r="E56" s="75">
        <v>30</v>
      </c>
      <c r="F56" s="75">
        <v>0</v>
      </c>
      <c r="G56" s="75">
        <v>0</v>
      </c>
      <c r="H56" s="75">
        <v>0</v>
      </c>
      <c r="I56" s="75">
        <v>26</v>
      </c>
      <c r="J56" s="76">
        <v>30</v>
      </c>
      <c r="K56" s="75">
        <v>45</v>
      </c>
      <c r="L56" s="49">
        <v>50</v>
      </c>
      <c r="M56" s="125">
        <f t="shared" si="4"/>
        <v>181</v>
      </c>
    </row>
    <row r="57" spans="1:13" ht="15" customHeight="1" x14ac:dyDescent="0.3">
      <c r="A57" s="68">
        <v>25</v>
      </c>
      <c r="B57" s="45"/>
      <c r="C57" s="94" t="s">
        <v>89</v>
      </c>
      <c r="D57" s="53" t="s">
        <v>816</v>
      </c>
      <c r="E57" s="47">
        <v>254</v>
      </c>
      <c r="F57" s="47">
        <v>89</v>
      </c>
      <c r="G57" s="47">
        <v>119</v>
      </c>
      <c r="H57" s="47">
        <v>117</v>
      </c>
      <c r="I57" s="47">
        <v>229</v>
      </c>
      <c r="J57" s="48">
        <v>120</v>
      </c>
      <c r="K57" s="47">
        <v>134</v>
      </c>
      <c r="L57" s="49">
        <v>347</v>
      </c>
      <c r="M57" s="125">
        <f t="shared" si="4"/>
        <v>1409</v>
      </c>
    </row>
    <row r="58" spans="1:13" ht="15" customHeight="1" x14ac:dyDescent="0.3">
      <c r="A58" s="68">
        <v>25</v>
      </c>
      <c r="B58" s="45"/>
      <c r="C58" s="94" t="s">
        <v>90</v>
      </c>
      <c r="D58" s="53" t="s">
        <v>823</v>
      </c>
      <c r="E58" s="47">
        <v>0</v>
      </c>
      <c r="F58" s="47">
        <v>17</v>
      </c>
      <c r="G58" s="47">
        <v>18</v>
      </c>
      <c r="H58" s="47">
        <v>0</v>
      </c>
      <c r="I58" s="47">
        <v>0</v>
      </c>
      <c r="J58" s="48">
        <v>30</v>
      </c>
      <c r="K58" s="47">
        <v>0</v>
      </c>
      <c r="L58" s="49">
        <v>20</v>
      </c>
      <c r="M58" s="125">
        <f t="shared" si="4"/>
        <v>85</v>
      </c>
    </row>
    <row r="59" spans="1:13" ht="15" customHeight="1" x14ac:dyDescent="0.3">
      <c r="A59" s="68">
        <v>25</v>
      </c>
      <c r="B59" s="84"/>
      <c r="C59" s="95" t="s">
        <v>743</v>
      </c>
      <c r="D59" s="95" t="s">
        <v>824</v>
      </c>
      <c r="E59" s="47">
        <v>55</v>
      </c>
      <c r="F59" s="47">
        <v>0</v>
      </c>
      <c r="G59" s="47">
        <v>0</v>
      </c>
      <c r="H59" s="47">
        <v>0</v>
      </c>
      <c r="I59" s="47">
        <v>28</v>
      </c>
      <c r="J59" s="48">
        <v>0</v>
      </c>
      <c r="K59" s="47">
        <v>45</v>
      </c>
      <c r="L59" s="49">
        <v>0</v>
      </c>
      <c r="M59" s="125">
        <f t="shared" si="4"/>
        <v>128</v>
      </c>
    </row>
    <row r="60" spans="1:13" ht="15" customHeight="1" x14ac:dyDescent="0.3">
      <c r="A60" s="83">
        <v>25</v>
      </c>
      <c r="B60" s="96"/>
      <c r="C60" s="97" t="s">
        <v>848</v>
      </c>
      <c r="D60" s="95" t="s">
        <v>849</v>
      </c>
      <c r="E60" s="47">
        <v>0</v>
      </c>
      <c r="F60" s="47">
        <v>0</v>
      </c>
      <c r="G60" s="47">
        <v>20</v>
      </c>
      <c r="H60" s="47">
        <v>0</v>
      </c>
      <c r="I60" s="47">
        <v>0</v>
      </c>
      <c r="J60" s="48">
        <v>30</v>
      </c>
      <c r="K60" s="47">
        <v>0</v>
      </c>
      <c r="L60" s="49">
        <v>40</v>
      </c>
      <c r="M60" s="125">
        <f t="shared" si="4"/>
        <v>90</v>
      </c>
    </row>
    <row r="61" spans="1:13" ht="15" customHeight="1" x14ac:dyDescent="0.3">
      <c r="A61" s="83">
        <v>25</v>
      </c>
      <c r="B61" s="84"/>
      <c r="C61" s="97" t="s">
        <v>858</v>
      </c>
      <c r="D61" s="95" t="s">
        <v>859</v>
      </c>
      <c r="E61" s="47">
        <v>60</v>
      </c>
      <c r="F61" s="47">
        <v>0</v>
      </c>
      <c r="G61" s="47">
        <v>0</v>
      </c>
      <c r="H61" s="47">
        <v>0</v>
      </c>
      <c r="I61" s="47">
        <v>0</v>
      </c>
      <c r="J61" s="48">
        <v>0</v>
      </c>
      <c r="K61" s="47">
        <v>0</v>
      </c>
      <c r="L61" s="49">
        <v>45</v>
      </c>
      <c r="M61" s="125">
        <f t="shared" si="4"/>
        <v>105</v>
      </c>
    </row>
    <row r="62" spans="1:13" ht="15" customHeight="1" x14ac:dyDescent="0.3">
      <c r="A62" s="85">
        <v>26</v>
      </c>
      <c r="B62" s="86" t="s">
        <v>91</v>
      </c>
      <c r="C62" s="86"/>
      <c r="D62" s="86"/>
      <c r="E62" s="87">
        <f t="shared" ref="E62:F62" si="28">E63+E64+E65+E66+E73+E74</f>
        <v>375</v>
      </c>
      <c r="F62" s="87">
        <f t="shared" si="28"/>
        <v>266</v>
      </c>
      <c r="G62" s="87">
        <f>G63+G64+G65+G66+G73+G74</f>
        <v>281</v>
      </c>
      <c r="H62" s="87">
        <f t="shared" ref="H62" si="29">H63+H64+H65+H66+H73+H74</f>
        <v>532</v>
      </c>
      <c r="I62" s="87">
        <f t="shared" ref="I62" si="30">I63+I64+I65+I66+I73+I74</f>
        <v>328</v>
      </c>
      <c r="J62" s="88">
        <f t="shared" ref="J62:K62" si="31">J63+J64+J65+J66+J73+J74</f>
        <v>240</v>
      </c>
      <c r="K62" s="87">
        <f t="shared" si="31"/>
        <v>305</v>
      </c>
      <c r="L62" s="87">
        <f>L63+L64+L65+L66+L73+L74</f>
        <v>292</v>
      </c>
      <c r="M62" s="89">
        <f t="shared" si="4"/>
        <v>2619</v>
      </c>
    </row>
    <row r="63" spans="1:13" ht="15" customHeight="1" x14ac:dyDescent="0.3">
      <c r="A63" s="68">
        <v>26</v>
      </c>
      <c r="B63" s="98"/>
      <c r="C63" s="53" t="s">
        <v>92</v>
      </c>
      <c r="D63" s="53" t="s">
        <v>93</v>
      </c>
      <c r="E63" s="75">
        <v>124</v>
      </c>
      <c r="F63" s="75">
        <v>60</v>
      </c>
      <c r="G63" s="75">
        <v>63</v>
      </c>
      <c r="H63" s="75">
        <v>112</v>
      </c>
      <c r="I63" s="75">
        <v>78</v>
      </c>
      <c r="J63" s="76">
        <v>39</v>
      </c>
      <c r="K63" s="75">
        <v>65</v>
      </c>
      <c r="L63" s="49">
        <v>50</v>
      </c>
      <c r="M63" s="125">
        <f t="shared" si="4"/>
        <v>591</v>
      </c>
    </row>
    <row r="64" spans="1:13" ht="15" customHeight="1" x14ac:dyDescent="0.3">
      <c r="A64" s="68">
        <v>26</v>
      </c>
      <c r="B64" s="98"/>
      <c r="C64" s="53" t="s">
        <v>94</v>
      </c>
      <c r="D64" s="53" t="s">
        <v>95</v>
      </c>
      <c r="E64" s="75">
        <v>37</v>
      </c>
      <c r="F64" s="75">
        <v>60</v>
      </c>
      <c r="G64" s="75">
        <v>67</v>
      </c>
      <c r="H64" s="75">
        <v>115</v>
      </c>
      <c r="I64" s="75">
        <v>65</v>
      </c>
      <c r="J64" s="76">
        <v>61</v>
      </c>
      <c r="K64" s="75">
        <v>72</v>
      </c>
      <c r="L64" s="49">
        <v>57</v>
      </c>
      <c r="M64" s="125">
        <f t="shared" si="4"/>
        <v>534</v>
      </c>
    </row>
    <row r="65" spans="1:13" ht="15" customHeight="1" x14ac:dyDescent="0.3">
      <c r="A65" s="68">
        <v>26</v>
      </c>
      <c r="B65" s="98"/>
      <c r="C65" s="53" t="s">
        <v>96</v>
      </c>
      <c r="D65" s="53" t="s">
        <v>97</v>
      </c>
      <c r="E65" s="75">
        <v>43</v>
      </c>
      <c r="F65" s="75">
        <v>20</v>
      </c>
      <c r="G65" s="75">
        <v>20</v>
      </c>
      <c r="H65" s="75">
        <v>15</v>
      </c>
      <c r="I65" s="75">
        <v>20</v>
      </c>
      <c r="J65" s="76">
        <v>25</v>
      </c>
      <c r="K65" s="75">
        <v>20</v>
      </c>
      <c r="L65" s="49">
        <v>20</v>
      </c>
      <c r="M65" s="125">
        <f t="shared" si="4"/>
        <v>183</v>
      </c>
    </row>
    <row r="66" spans="1:13" ht="15" customHeight="1" x14ac:dyDescent="0.3">
      <c r="A66" s="68">
        <v>26</v>
      </c>
      <c r="B66" s="98"/>
      <c r="C66" s="53" t="s">
        <v>98</v>
      </c>
      <c r="D66" s="53" t="s">
        <v>99</v>
      </c>
      <c r="E66" s="47">
        <f t="shared" ref="E66:F66" si="32">E67+E68+E69+E70+E71+E72</f>
        <v>87</v>
      </c>
      <c r="F66" s="47">
        <f t="shared" si="32"/>
        <v>36</v>
      </c>
      <c r="G66" s="47">
        <f>G67+G68+G69+G70+G71+G72</f>
        <v>34</v>
      </c>
      <c r="H66" s="47">
        <f t="shared" ref="H66" si="33">H67+H68+H69+H70+H71+H72</f>
        <v>120</v>
      </c>
      <c r="I66" s="47">
        <v>55</v>
      </c>
      <c r="J66" s="48">
        <f t="shared" ref="J66:K66" si="34">J67+J68+J69+J70+J71+J72</f>
        <v>23</v>
      </c>
      <c r="K66" s="47">
        <f t="shared" si="34"/>
        <v>45</v>
      </c>
      <c r="L66" s="47">
        <f>L67+L68+L69+L70+L71+L72</f>
        <v>48</v>
      </c>
      <c r="M66" s="125">
        <f t="shared" si="4"/>
        <v>448</v>
      </c>
    </row>
    <row r="67" spans="1:13" ht="15" customHeight="1" x14ac:dyDescent="0.3">
      <c r="A67" s="78">
        <v>26</v>
      </c>
      <c r="B67" s="79"/>
      <c r="C67" s="80" t="s">
        <v>100</v>
      </c>
      <c r="D67" s="80" t="s">
        <v>101</v>
      </c>
      <c r="E67" s="81">
        <v>17</v>
      </c>
      <c r="F67" s="81">
        <v>35</v>
      </c>
      <c r="G67" s="81">
        <v>14</v>
      </c>
      <c r="H67" s="81">
        <v>40</v>
      </c>
      <c r="I67" s="81">
        <v>35</v>
      </c>
      <c r="J67" s="82">
        <v>15</v>
      </c>
      <c r="K67" s="81">
        <v>19</v>
      </c>
      <c r="L67" s="81">
        <v>35</v>
      </c>
      <c r="M67" s="125">
        <f t="shared" si="4"/>
        <v>210</v>
      </c>
    </row>
    <row r="68" spans="1:13" ht="15" customHeight="1" x14ac:dyDescent="0.3">
      <c r="A68" s="78">
        <v>26</v>
      </c>
      <c r="B68" s="79"/>
      <c r="C68" s="80" t="s">
        <v>102</v>
      </c>
      <c r="D68" s="80" t="s">
        <v>103</v>
      </c>
      <c r="E68" s="81">
        <v>3</v>
      </c>
      <c r="F68" s="81">
        <v>1</v>
      </c>
      <c r="G68" s="81">
        <v>20</v>
      </c>
      <c r="H68" s="81">
        <v>20</v>
      </c>
      <c r="I68" s="81">
        <v>20</v>
      </c>
      <c r="J68" s="82">
        <v>8</v>
      </c>
      <c r="K68" s="81">
        <v>18</v>
      </c>
      <c r="L68" s="81">
        <v>5</v>
      </c>
      <c r="M68" s="125">
        <f t="shared" si="4"/>
        <v>95</v>
      </c>
    </row>
    <row r="69" spans="1:13" ht="15" customHeight="1" x14ac:dyDescent="0.3">
      <c r="A69" s="78">
        <v>26</v>
      </c>
      <c r="B69" s="79"/>
      <c r="C69" s="80" t="s">
        <v>104</v>
      </c>
      <c r="D69" s="80" t="s">
        <v>105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2">
        <v>0</v>
      </c>
      <c r="K69" s="81">
        <v>0</v>
      </c>
      <c r="L69" s="81">
        <v>0</v>
      </c>
      <c r="M69" s="125">
        <f t="shared" si="4"/>
        <v>0</v>
      </c>
    </row>
    <row r="70" spans="1:13" ht="15" customHeight="1" x14ac:dyDescent="0.3">
      <c r="A70" s="78">
        <v>26</v>
      </c>
      <c r="B70" s="79"/>
      <c r="C70" s="80" t="s">
        <v>106</v>
      </c>
      <c r="D70" s="80" t="s">
        <v>107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2">
        <v>0</v>
      </c>
      <c r="K70" s="81">
        <v>0</v>
      </c>
      <c r="L70" s="81">
        <v>0</v>
      </c>
      <c r="M70" s="125">
        <f t="shared" si="4"/>
        <v>0</v>
      </c>
    </row>
    <row r="71" spans="1:13" ht="15" customHeight="1" x14ac:dyDescent="0.3">
      <c r="A71" s="78">
        <v>26</v>
      </c>
      <c r="B71" s="79"/>
      <c r="C71" s="80" t="s">
        <v>108</v>
      </c>
      <c r="D71" s="80" t="s">
        <v>109</v>
      </c>
      <c r="E71" s="81">
        <v>0</v>
      </c>
      <c r="F71" s="81">
        <v>0</v>
      </c>
      <c r="G71" s="81">
        <v>0</v>
      </c>
      <c r="H71" s="81">
        <v>20</v>
      </c>
      <c r="I71" s="81">
        <v>0</v>
      </c>
      <c r="J71" s="82">
        <v>0</v>
      </c>
      <c r="K71" s="81">
        <v>8</v>
      </c>
      <c r="L71" s="81">
        <v>8</v>
      </c>
      <c r="M71" s="125">
        <f t="shared" si="4"/>
        <v>36</v>
      </c>
    </row>
    <row r="72" spans="1:13" ht="15" customHeight="1" x14ac:dyDescent="0.3">
      <c r="A72" s="78">
        <v>26</v>
      </c>
      <c r="B72" s="79"/>
      <c r="C72" s="80" t="s">
        <v>110</v>
      </c>
      <c r="D72" s="80" t="s">
        <v>111</v>
      </c>
      <c r="E72" s="81">
        <v>67</v>
      </c>
      <c r="F72" s="81">
        <v>0</v>
      </c>
      <c r="G72" s="81">
        <v>0</v>
      </c>
      <c r="H72" s="81">
        <v>40</v>
      </c>
      <c r="I72" s="81">
        <v>0</v>
      </c>
      <c r="J72" s="82">
        <v>0</v>
      </c>
      <c r="K72" s="81">
        <v>0</v>
      </c>
      <c r="L72" s="81"/>
      <c r="M72" s="125">
        <f t="shared" si="4"/>
        <v>107</v>
      </c>
    </row>
    <row r="73" spans="1:13" ht="15" customHeight="1" x14ac:dyDescent="0.3">
      <c r="A73" s="68">
        <v>26</v>
      </c>
      <c r="B73" s="98"/>
      <c r="C73" s="53" t="s">
        <v>112</v>
      </c>
      <c r="D73" s="53" t="s">
        <v>113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6">
        <v>25</v>
      </c>
      <c r="K73" s="75">
        <v>0</v>
      </c>
      <c r="L73" s="49">
        <v>25</v>
      </c>
      <c r="M73" s="125">
        <f t="shared" si="4"/>
        <v>50</v>
      </c>
    </row>
    <row r="74" spans="1:13" ht="15" customHeight="1" x14ac:dyDescent="0.3">
      <c r="A74" s="68">
        <v>26</v>
      </c>
      <c r="B74" s="98"/>
      <c r="C74" s="53" t="s">
        <v>114</v>
      </c>
      <c r="D74" s="53" t="s">
        <v>115</v>
      </c>
      <c r="E74" s="75">
        <v>84</v>
      </c>
      <c r="F74" s="75">
        <v>90</v>
      </c>
      <c r="G74" s="75">
        <v>97</v>
      </c>
      <c r="H74" s="75">
        <v>170</v>
      </c>
      <c r="I74" s="75">
        <v>110</v>
      </c>
      <c r="J74" s="76">
        <v>67</v>
      </c>
      <c r="K74" s="75">
        <v>103</v>
      </c>
      <c r="L74" s="49">
        <v>92</v>
      </c>
      <c r="M74" s="125">
        <f t="shared" ref="M74:M137" si="35">SUM(E74:L74)</f>
        <v>813</v>
      </c>
    </row>
    <row r="75" spans="1:13" ht="15" customHeight="1" x14ac:dyDescent="0.3">
      <c r="A75" s="85">
        <v>27</v>
      </c>
      <c r="B75" s="86" t="s">
        <v>116</v>
      </c>
      <c r="C75" s="86"/>
      <c r="D75" s="86"/>
      <c r="E75" s="87">
        <f t="shared" ref="E75:F75" si="36">E76+E77</f>
        <v>4</v>
      </c>
      <c r="F75" s="87">
        <f t="shared" si="36"/>
        <v>3</v>
      </c>
      <c r="G75" s="87">
        <f>G76+G77</f>
        <v>23</v>
      </c>
      <c r="H75" s="87">
        <f t="shared" ref="H75" si="37">H76+H77</f>
        <v>7</v>
      </c>
      <c r="I75" s="87">
        <f t="shared" ref="I75" si="38">I76+I77</f>
        <v>6</v>
      </c>
      <c r="J75" s="88">
        <f t="shared" ref="J75:K75" si="39">J76+J77</f>
        <v>13</v>
      </c>
      <c r="K75" s="87">
        <f t="shared" si="39"/>
        <v>0</v>
      </c>
      <c r="L75" s="87">
        <f>L76+L77</f>
        <v>0</v>
      </c>
      <c r="M75" s="89">
        <f t="shared" si="35"/>
        <v>56</v>
      </c>
    </row>
    <row r="76" spans="1:13" ht="15" customHeight="1" x14ac:dyDescent="0.3">
      <c r="A76" s="99">
        <v>27</v>
      </c>
      <c r="B76" s="100"/>
      <c r="C76" s="101" t="s">
        <v>117</v>
      </c>
      <c r="D76" s="53" t="s">
        <v>118</v>
      </c>
      <c r="E76" s="47">
        <v>0</v>
      </c>
      <c r="F76" s="47">
        <v>0</v>
      </c>
      <c r="G76" s="47">
        <v>6</v>
      </c>
      <c r="H76" s="75">
        <v>0</v>
      </c>
      <c r="I76" s="47">
        <v>0</v>
      </c>
      <c r="J76" s="48">
        <v>0</v>
      </c>
      <c r="K76" s="47">
        <v>0</v>
      </c>
      <c r="L76" s="47">
        <v>0</v>
      </c>
      <c r="M76" s="125">
        <f t="shared" si="35"/>
        <v>6</v>
      </c>
    </row>
    <row r="77" spans="1:13" ht="15" customHeight="1" x14ac:dyDescent="0.3">
      <c r="A77" s="68">
        <v>27</v>
      </c>
      <c r="B77" s="45"/>
      <c r="C77" s="53" t="s">
        <v>119</v>
      </c>
      <c r="D77" s="53" t="s">
        <v>120</v>
      </c>
      <c r="E77" s="75">
        <f t="shared" ref="E77" si="40">E78+E79+E80+E81+E82+E83</f>
        <v>4</v>
      </c>
      <c r="F77" s="75">
        <v>3</v>
      </c>
      <c r="G77" s="75">
        <f>G78+G79+G80+G81+G82+G83</f>
        <v>17</v>
      </c>
      <c r="H77" s="75">
        <f t="shared" ref="H77" si="41">H78+H79+H80+H81+H82+H83</f>
        <v>7</v>
      </c>
      <c r="I77" s="75">
        <v>6</v>
      </c>
      <c r="J77" s="76">
        <f t="shared" ref="J77:K77" si="42">J78+J79+J80+J81+J82+J83</f>
        <v>13</v>
      </c>
      <c r="K77" s="75">
        <f t="shared" si="42"/>
        <v>0</v>
      </c>
      <c r="L77" s="75">
        <f>L78+L79+L80+L81+L82+L83</f>
        <v>0</v>
      </c>
      <c r="M77" s="125">
        <f t="shared" si="35"/>
        <v>50</v>
      </c>
    </row>
    <row r="78" spans="1:13" ht="15" customHeight="1" x14ac:dyDescent="0.3">
      <c r="A78" s="78">
        <v>27</v>
      </c>
      <c r="B78" s="79"/>
      <c r="C78" s="80" t="s">
        <v>121</v>
      </c>
      <c r="D78" s="80" t="s">
        <v>122</v>
      </c>
      <c r="E78" s="81">
        <v>1</v>
      </c>
      <c r="F78" s="81">
        <v>1</v>
      </c>
      <c r="G78" s="81">
        <v>8</v>
      </c>
      <c r="H78" s="81">
        <v>0</v>
      </c>
      <c r="I78" s="81">
        <v>1</v>
      </c>
      <c r="J78" s="82">
        <v>3</v>
      </c>
      <c r="K78" s="81">
        <v>0</v>
      </c>
      <c r="L78" s="81">
        <v>0</v>
      </c>
      <c r="M78" s="125">
        <f t="shared" si="35"/>
        <v>14</v>
      </c>
    </row>
    <row r="79" spans="1:13" ht="15" customHeight="1" x14ac:dyDescent="0.3">
      <c r="A79" s="78">
        <v>27</v>
      </c>
      <c r="B79" s="79"/>
      <c r="C79" s="80" t="s">
        <v>123</v>
      </c>
      <c r="D79" s="80" t="s">
        <v>124</v>
      </c>
      <c r="E79" s="81">
        <v>1</v>
      </c>
      <c r="F79" s="81">
        <v>1</v>
      </c>
      <c r="G79" s="81">
        <v>4</v>
      </c>
      <c r="H79" s="81">
        <v>5</v>
      </c>
      <c r="I79" s="81">
        <v>1</v>
      </c>
      <c r="J79" s="82">
        <v>7</v>
      </c>
      <c r="K79" s="81">
        <v>0</v>
      </c>
      <c r="L79" s="81">
        <v>0</v>
      </c>
      <c r="M79" s="125">
        <f t="shared" si="35"/>
        <v>19</v>
      </c>
    </row>
    <row r="80" spans="1:13" ht="15" customHeight="1" x14ac:dyDescent="0.3">
      <c r="A80" s="78">
        <v>27</v>
      </c>
      <c r="B80" s="79"/>
      <c r="C80" s="80" t="s">
        <v>125</v>
      </c>
      <c r="D80" s="80" t="s">
        <v>126</v>
      </c>
      <c r="E80" s="81">
        <v>1</v>
      </c>
      <c r="F80" s="81">
        <v>0</v>
      </c>
      <c r="G80" s="81">
        <v>0</v>
      </c>
      <c r="H80" s="81">
        <v>0</v>
      </c>
      <c r="I80" s="81">
        <v>0</v>
      </c>
      <c r="J80" s="82">
        <v>0</v>
      </c>
      <c r="K80" s="81">
        <v>0</v>
      </c>
      <c r="L80" s="81">
        <v>0</v>
      </c>
      <c r="M80" s="125">
        <f t="shared" si="35"/>
        <v>1</v>
      </c>
    </row>
    <row r="81" spans="1:13" ht="15" customHeight="1" x14ac:dyDescent="0.3">
      <c r="A81" s="78">
        <v>27</v>
      </c>
      <c r="B81" s="79"/>
      <c r="C81" s="80" t="s">
        <v>127</v>
      </c>
      <c r="D81" s="80" t="s">
        <v>128</v>
      </c>
      <c r="E81" s="81">
        <v>0</v>
      </c>
      <c r="F81" s="81">
        <v>0</v>
      </c>
      <c r="G81" s="81">
        <v>2</v>
      </c>
      <c r="H81" s="81">
        <v>0</v>
      </c>
      <c r="I81" s="81">
        <v>3</v>
      </c>
      <c r="J81" s="82">
        <v>0</v>
      </c>
      <c r="K81" s="81">
        <v>0</v>
      </c>
      <c r="L81" s="81">
        <v>0</v>
      </c>
      <c r="M81" s="125">
        <f t="shared" si="35"/>
        <v>5</v>
      </c>
    </row>
    <row r="82" spans="1:13" ht="15" customHeight="1" x14ac:dyDescent="0.3">
      <c r="A82" s="78">
        <v>27</v>
      </c>
      <c r="B82" s="79"/>
      <c r="C82" s="80" t="s">
        <v>129</v>
      </c>
      <c r="D82" s="80" t="s">
        <v>130</v>
      </c>
      <c r="E82" s="81">
        <v>0</v>
      </c>
      <c r="F82" s="81">
        <v>0</v>
      </c>
      <c r="G82" s="81">
        <v>0</v>
      </c>
      <c r="H82" s="81">
        <v>0</v>
      </c>
      <c r="I82" s="81">
        <v>3</v>
      </c>
      <c r="J82" s="82">
        <v>0</v>
      </c>
      <c r="K82" s="81">
        <v>0</v>
      </c>
      <c r="L82" s="81">
        <v>0</v>
      </c>
      <c r="M82" s="125">
        <f t="shared" si="35"/>
        <v>3</v>
      </c>
    </row>
    <row r="83" spans="1:13" ht="15" customHeight="1" x14ac:dyDescent="0.3">
      <c r="A83" s="78">
        <v>27</v>
      </c>
      <c r="B83" s="79"/>
      <c r="C83" s="80" t="s">
        <v>131</v>
      </c>
      <c r="D83" s="80" t="s">
        <v>132</v>
      </c>
      <c r="E83" s="81">
        <v>1</v>
      </c>
      <c r="F83" s="81">
        <v>1</v>
      </c>
      <c r="G83" s="81">
        <v>3</v>
      </c>
      <c r="H83" s="81">
        <v>2</v>
      </c>
      <c r="I83" s="81">
        <v>1</v>
      </c>
      <c r="J83" s="82">
        <v>3</v>
      </c>
      <c r="K83" s="81">
        <v>0</v>
      </c>
      <c r="L83" s="81">
        <v>0</v>
      </c>
      <c r="M83" s="125">
        <f t="shared" si="35"/>
        <v>11</v>
      </c>
    </row>
    <row r="84" spans="1:13" ht="15" customHeight="1" x14ac:dyDescent="0.3">
      <c r="A84" s="85">
        <v>28</v>
      </c>
      <c r="B84" s="86" t="s">
        <v>133</v>
      </c>
      <c r="C84" s="86"/>
      <c r="D84" s="86"/>
      <c r="E84" s="87">
        <f t="shared" ref="E84:F84" si="43">E85+E86+E87+E88+E89+E90+E91+E92+E93+E94+E95+E97+E96+E98+E99+E102</f>
        <v>201</v>
      </c>
      <c r="F84" s="87">
        <f t="shared" si="43"/>
        <v>108</v>
      </c>
      <c r="G84" s="87">
        <f t="shared" ref="G84" si="44">G85+G86+G87+G88+G89+G90+G91+G92+G93+G94+G95+G97+G96+G98+G99+G102</f>
        <v>362</v>
      </c>
      <c r="H84" s="87">
        <f t="shared" ref="H84" si="45">H85+H86+H87+H88+H89+H90+H91+H92+H93+H94+H95+H97+H96+H98+H99+H102</f>
        <v>204</v>
      </c>
      <c r="I84" s="87">
        <f>I85+I86+I87+I88+I89+I90+I91+I92+I93+I94+I95+I97+I96+I98+I99+I102</f>
        <v>165</v>
      </c>
      <c r="J84" s="88">
        <f t="shared" ref="J84:K84" si="46">J85+J86+J87+J88+J89+J90+J91+J92+J93+J94+J95+J97+J96+J98+J99+J102</f>
        <v>65</v>
      </c>
      <c r="K84" s="87">
        <f t="shared" si="46"/>
        <v>195</v>
      </c>
      <c r="L84" s="87">
        <f t="shared" ref="L84" si="47">L85+L86+L87+L88+L89+L90+L91+L92+L93+L94+L95+L97+L96+L98+L99+L102</f>
        <v>118</v>
      </c>
      <c r="M84" s="89">
        <f t="shared" si="35"/>
        <v>1418</v>
      </c>
    </row>
    <row r="85" spans="1:13" ht="15" customHeight="1" x14ac:dyDescent="0.3">
      <c r="A85" s="77">
        <v>28</v>
      </c>
      <c r="B85" s="45"/>
      <c r="C85" s="53" t="s">
        <v>134</v>
      </c>
      <c r="D85" s="53" t="s">
        <v>135</v>
      </c>
      <c r="E85" s="75">
        <v>37</v>
      </c>
      <c r="F85" s="75">
        <v>27</v>
      </c>
      <c r="G85" s="75">
        <v>55</v>
      </c>
      <c r="H85" s="75">
        <v>42</v>
      </c>
      <c r="I85" s="75">
        <v>20</v>
      </c>
      <c r="J85" s="76">
        <v>30</v>
      </c>
      <c r="K85" s="75">
        <v>78</v>
      </c>
      <c r="L85" s="75">
        <v>18</v>
      </c>
      <c r="M85" s="125">
        <f t="shared" si="35"/>
        <v>307</v>
      </c>
    </row>
    <row r="86" spans="1:13" ht="15" customHeight="1" x14ac:dyDescent="0.3">
      <c r="A86" s="77">
        <v>28</v>
      </c>
      <c r="B86" s="45"/>
      <c r="C86" s="53" t="s">
        <v>136</v>
      </c>
      <c r="D86" s="53" t="s">
        <v>137</v>
      </c>
      <c r="E86" s="75">
        <v>24</v>
      </c>
      <c r="F86" s="75">
        <v>10</v>
      </c>
      <c r="G86" s="75">
        <v>10</v>
      </c>
      <c r="H86" s="75">
        <v>8</v>
      </c>
      <c r="I86" s="75">
        <v>11</v>
      </c>
      <c r="J86" s="76">
        <v>7</v>
      </c>
      <c r="K86" s="75">
        <v>10</v>
      </c>
      <c r="L86" s="75">
        <v>3</v>
      </c>
      <c r="M86" s="125">
        <f t="shared" si="35"/>
        <v>83</v>
      </c>
    </row>
    <row r="87" spans="1:13" ht="15" customHeight="1" x14ac:dyDescent="0.3">
      <c r="A87" s="77">
        <v>28</v>
      </c>
      <c r="B87" s="45"/>
      <c r="C87" s="53" t="s">
        <v>138</v>
      </c>
      <c r="D87" s="53" t="s">
        <v>139</v>
      </c>
      <c r="E87" s="47">
        <v>25</v>
      </c>
      <c r="F87" s="47">
        <v>2</v>
      </c>
      <c r="G87" s="47">
        <v>1</v>
      </c>
      <c r="H87" s="47">
        <v>1</v>
      </c>
      <c r="I87" s="47">
        <v>5</v>
      </c>
      <c r="J87" s="48">
        <v>0</v>
      </c>
      <c r="K87" s="47">
        <v>1</v>
      </c>
      <c r="L87" s="47">
        <v>2</v>
      </c>
      <c r="M87" s="125">
        <f t="shared" si="35"/>
        <v>37</v>
      </c>
    </row>
    <row r="88" spans="1:13" ht="15" customHeight="1" x14ac:dyDescent="0.3">
      <c r="A88" s="77">
        <v>28</v>
      </c>
      <c r="B88" s="45"/>
      <c r="C88" s="53" t="s">
        <v>140</v>
      </c>
      <c r="D88" s="53" t="s">
        <v>141</v>
      </c>
      <c r="E88" s="47">
        <v>1</v>
      </c>
      <c r="F88" s="47">
        <v>10</v>
      </c>
      <c r="G88" s="47">
        <v>24</v>
      </c>
      <c r="H88" s="47">
        <v>4</v>
      </c>
      <c r="I88" s="47">
        <v>5</v>
      </c>
      <c r="J88" s="48">
        <v>0</v>
      </c>
      <c r="K88" s="47">
        <v>1</v>
      </c>
      <c r="L88" s="47">
        <v>2</v>
      </c>
      <c r="M88" s="125">
        <f t="shared" si="35"/>
        <v>47</v>
      </c>
    </row>
    <row r="89" spans="1:13" ht="15" customHeight="1" x14ac:dyDescent="0.3">
      <c r="A89" s="77">
        <v>28</v>
      </c>
      <c r="B89" s="45"/>
      <c r="C89" s="53" t="s">
        <v>142</v>
      </c>
      <c r="D89" s="53" t="s">
        <v>143</v>
      </c>
      <c r="E89" s="47">
        <v>22</v>
      </c>
      <c r="F89" s="47">
        <v>8</v>
      </c>
      <c r="G89" s="47">
        <v>8</v>
      </c>
      <c r="H89" s="47">
        <v>21</v>
      </c>
      <c r="I89" s="47">
        <v>9</v>
      </c>
      <c r="J89" s="48">
        <v>9</v>
      </c>
      <c r="K89" s="47">
        <v>17</v>
      </c>
      <c r="L89" s="47">
        <v>15</v>
      </c>
      <c r="M89" s="125">
        <f t="shared" si="35"/>
        <v>109</v>
      </c>
    </row>
    <row r="90" spans="1:13" ht="15" customHeight="1" x14ac:dyDescent="0.3">
      <c r="A90" s="77">
        <v>28</v>
      </c>
      <c r="B90" s="45"/>
      <c r="C90" s="53" t="s">
        <v>144</v>
      </c>
      <c r="D90" s="53" t="s">
        <v>145</v>
      </c>
      <c r="E90" s="47">
        <v>1</v>
      </c>
      <c r="F90" s="47">
        <v>0</v>
      </c>
      <c r="G90" s="47">
        <v>187</v>
      </c>
      <c r="H90" s="47">
        <v>12</v>
      </c>
      <c r="I90" s="47">
        <v>21</v>
      </c>
      <c r="J90" s="48">
        <v>0</v>
      </c>
      <c r="K90" s="47">
        <v>1</v>
      </c>
      <c r="L90" s="47">
        <v>17</v>
      </c>
      <c r="M90" s="125">
        <f t="shared" si="35"/>
        <v>239</v>
      </c>
    </row>
    <row r="91" spans="1:13" ht="15" customHeight="1" x14ac:dyDescent="0.3">
      <c r="A91" s="77">
        <v>28</v>
      </c>
      <c r="B91" s="45"/>
      <c r="C91" s="53" t="s">
        <v>146</v>
      </c>
      <c r="D91" s="53" t="s">
        <v>147</v>
      </c>
      <c r="E91" s="47">
        <v>42</v>
      </c>
      <c r="F91" s="47">
        <v>8</v>
      </c>
      <c r="G91" s="47">
        <v>7</v>
      </c>
      <c r="H91" s="47">
        <v>96</v>
      </c>
      <c r="I91" s="47">
        <v>15</v>
      </c>
      <c r="J91" s="48">
        <v>0</v>
      </c>
      <c r="K91" s="47">
        <v>17</v>
      </c>
      <c r="L91" s="47">
        <v>43</v>
      </c>
      <c r="M91" s="125">
        <f t="shared" si="35"/>
        <v>228</v>
      </c>
    </row>
    <row r="92" spans="1:13" ht="15" customHeight="1" x14ac:dyDescent="0.3">
      <c r="A92" s="83">
        <v>28</v>
      </c>
      <c r="B92" s="45"/>
      <c r="C92" s="52" t="s">
        <v>852</v>
      </c>
      <c r="D92" s="95" t="s">
        <v>844</v>
      </c>
      <c r="E92" s="47">
        <v>0</v>
      </c>
      <c r="F92" s="47">
        <v>0</v>
      </c>
      <c r="G92" s="47">
        <v>0</v>
      </c>
      <c r="H92" s="75">
        <v>0</v>
      </c>
      <c r="I92" s="47">
        <v>0</v>
      </c>
      <c r="J92" s="48">
        <v>0</v>
      </c>
      <c r="K92" s="47">
        <v>27</v>
      </c>
      <c r="L92" s="47">
        <v>0</v>
      </c>
      <c r="M92" s="125">
        <f t="shared" si="35"/>
        <v>27</v>
      </c>
    </row>
    <row r="93" spans="1:13" ht="15" customHeight="1" x14ac:dyDescent="0.3">
      <c r="A93" s="77">
        <v>28</v>
      </c>
      <c r="B93" s="45"/>
      <c r="C93" s="53" t="s">
        <v>148</v>
      </c>
      <c r="D93" s="53" t="s">
        <v>149</v>
      </c>
      <c r="E93" s="47">
        <v>0</v>
      </c>
      <c r="F93" s="47">
        <v>12</v>
      </c>
      <c r="G93" s="47">
        <v>0</v>
      </c>
      <c r="H93" s="47">
        <v>1</v>
      </c>
      <c r="I93" s="47">
        <v>0</v>
      </c>
      <c r="J93" s="48">
        <v>0</v>
      </c>
      <c r="K93" s="47">
        <v>0</v>
      </c>
      <c r="L93" s="47">
        <v>0</v>
      </c>
      <c r="M93" s="125">
        <f t="shared" si="35"/>
        <v>13</v>
      </c>
    </row>
    <row r="94" spans="1:13" ht="15" customHeight="1" x14ac:dyDescent="0.3">
      <c r="A94" s="83">
        <v>28</v>
      </c>
      <c r="B94" s="51"/>
      <c r="C94" s="52" t="s">
        <v>851</v>
      </c>
      <c r="D94" s="95" t="s">
        <v>843</v>
      </c>
      <c r="E94" s="75">
        <v>28</v>
      </c>
      <c r="F94" s="75">
        <v>0</v>
      </c>
      <c r="G94" s="75">
        <v>60</v>
      </c>
      <c r="H94" s="75">
        <v>5</v>
      </c>
      <c r="I94" s="75">
        <v>40</v>
      </c>
      <c r="J94" s="76">
        <v>0</v>
      </c>
      <c r="K94" s="75">
        <v>28</v>
      </c>
      <c r="L94" s="75">
        <v>0</v>
      </c>
      <c r="M94" s="125">
        <f t="shared" si="35"/>
        <v>161</v>
      </c>
    </row>
    <row r="95" spans="1:13" ht="15" customHeight="1" x14ac:dyDescent="0.3">
      <c r="A95" s="77">
        <v>28</v>
      </c>
      <c r="B95" s="45"/>
      <c r="C95" s="102" t="s">
        <v>150</v>
      </c>
      <c r="D95" s="103" t="s">
        <v>151</v>
      </c>
      <c r="E95" s="75">
        <v>19</v>
      </c>
      <c r="F95" s="75">
        <v>8</v>
      </c>
      <c r="G95" s="75">
        <v>9</v>
      </c>
      <c r="H95" s="75">
        <v>13</v>
      </c>
      <c r="I95" s="75">
        <v>23</v>
      </c>
      <c r="J95" s="76">
        <v>10</v>
      </c>
      <c r="K95" s="75">
        <v>14</v>
      </c>
      <c r="L95" s="75">
        <v>7</v>
      </c>
      <c r="M95" s="125">
        <f t="shared" si="35"/>
        <v>103</v>
      </c>
    </row>
    <row r="96" spans="1:13" ht="15" customHeight="1" x14ac:dyDescent="0.3">
      <c r="A96" s="77">
        <v>28</v>
      </c>
      <c r="B96" s="45"/>
      <c r="C96" s="53" t="s">
        <v>845</v>
      </c>
      <c r="D96" s="53" t="s">
        <v>154</v>
      </c>
      <c r="E96" s="47">
        <v>0</v>
      </c>
      <c r="F96" s="47">
        <v>0</v>
      </c>
      <c r="G96" s="47">
        <v>0</v>
      </c>
      <c r="H96" s="75">
        <v>0</v>
      </c>
      <c r="I96" s="47">
        <v>0</v>
      </c>
      <c r="J96" s="48">
        <v>0</v>
      </c>
      <c r="K96" s="47">
        <v>0</v>
      </c>
      <c r="L96" s="47">
        <v>0</v>
      </c>
      <c r="M96" s="125">
        <f t="shared" si="35"/>
        <v>0</v>
      </c>
    </row>
    <row r="97" spans="1:13" ht="15" customHeight="1" x14ac:dyDescent="0.3">
      <c r="A97" s="77">
        <v>28</v>
      </c>
      <c r="B97" s="45"/>
      <c r="C97" s="53" t="s">
        <v>152</v>
      </c>
      <c r="D97" s="53" t="s">
        <v>153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6">
        <v>0</v>
      </c>
      <c r="K97" s="75">
        <v>0</v>
      </c>
      <c r="L97" s="75">
        <v>0</v>
      </c>
      <c r="M97" s="125">
        <f t="shared" si="35"/>
        <v>0</v>
      </c>
    </row>
    <row r="98" spans="1:13" ht="15" customHeight="1" x14ac:dyDescent="0.3">
      <c r="A98" s="77">
        <v>28</v>
      </c>
      <c r="B98" s="45"/>
      <c r="C98" s="53" t="s">
        <v>155</v>
      </c>
      <c r="D98" s="95" t="s">
        <v>156</v>
      </c>
      <c r="E98" s="75">
        <v>1</v>
      </c>
      <c r="F98" s="75">
        <v>3</v>
      </c>
      <c r="G98" s="75">
        <v>1</v>
      </c>
      <c r="H98" s="75">
        <v>1</v>
      </c>
      <c r="I98" s="75">
        <v>16</v>
      </c>
      <c r="J98" s="76">
        <v>9</v>
      </c>
      <c r="K98" s="75">
        <v>1</v>
      </c>
      <c r="L98" s="75">
        <v>11</v>
      </c>
      <c r="M98" s="125">
        <f t="shared" si="35"/>
        <v>43</v>
      </c>
    </row>
    <row r="99" spans="1:13" ht="15" customHeight="1" x14ac:dyDescent="0.3">
      <c r="A99" s="77">
        <v>28</v>
      </c>
      <c r="B99" s="45"/>
      <c r="C99" s="53" t="s">
        <v>846</v>
      </c>
      <c r="D99" s="53" t="s">
        <v>157</v>
      </c>
      <c r="E99" s="47">
        <f t="shared" ref="E99" si="48">E100+E101</f>
        <v>1</v>
      </c>
      <c r="F99" s="47">
        <f>F100+F101</f>
        <v>8</v>
      </c>
      <c r="G99" s="47">
        <f>G100+G101</f>
        <v>0</v>
      </c>
      <c r="H99" s="47">
        <f t="shared" ref="H99" si="49">H100+H101</f>
        <v>0</v>
      </c>
      <c r="I99" s="47">
        <v>0</v>
      </c>
      <c r="J99" s="48">
        <f t="shared" ref="J99:K99" si="50">J100+J101</f>
        <v>0</v>
      </c>
      <c r="K99" s="47">
        <f t="shared" si="50"/>
        <v>0</v>
      </c>
      <c r="L99" s="47">
        <f>L100+L101</f>
        <v>0</v>
      </c>
      <c r="M99" s="125">
        <f t="shared" si="35"/>
        <v>9</v>
      </c>
    </row>
    <row r="100" spans="1:13" ht="15" customHeight="1" x14ac:dyDescent="0.3">
      <c r="A100" s="78">
        <v>28</v>
      </c>
      <c r="B100" s="79"/>
      <c r="C100" s="80" t="s">
        <v>158</v>
      </c>
      <c r="D100" s="80" t="s">
        <v>159</v>
      </c>
      <c r="E100" s="81">
        <v>1</v>
      </c>
      <c r="F100" s="81">
        <v>0</v>
      </c>
      <c r="G100" s="81">
        <v>0</v>
      </c>
      <c r="H100" s="81">
        <v>0</v>
      </c>
      <c r="I100" s="81">
        <v>0</v>
      </c>
      <c r="J100" s="82">
        <v>0</v>
      </c>
      <c r="K100" s="81">
        <v>0</v>
      </c>
      <c r="L100" s="81">
        <v>0</v>
      </c>
      <c r="M100" s="125">
        <f t="shared" si="35"/>
        <v>1</v>
      </c>
    </row>
    <row r="101" spans="1:13" ht="15" customHeight="1" x14ac:dyDescent="0.3">
      <c r="A101" s="78">
        <v>28</v>
      </c>
      <c r="B101" s="79"/>
      <c r="C101" s="80" t="s">
        <v>160</v>
      </c>
      <c r="D101" s="80" t="s">
        <v>161</v>
      </c>
      <c r="E101" s="81">
        <v>0</v>
      </c>
      <c r="F101" s="81">
        <v>8</v>
      </c>
      <c r="G101" s="81">
        <v>0</v>
      </c>
      <c r="H101" s="81">
        <v>0</v>
      </c>
      <c r="I101" s="81">
        <v>0</v>
      </c>
      <c r="J101" s="82">
        <v>0</v>
      </c>
      <c r="K101" s="81">
        <v>0</v>
      </c>
      <c r="L101" s="81">
        <v>0</v>
      </c>
      <c r="M101" s="125">
        <f t="shared" si="35"/>
        <v>8</v>
      </c>
    </row>
    <row r="102" spans="1:13" ht="15" customHeight="1" x14ac:dyDescent="0.3">
      <c r="A102" s="83">
        <v>28</v>
      </c>
      <c r="B102" s="51"/>
      <c r="C102" s="52" t="s">
        <v>850</v>
      </c>
      <c r="D102" s="95" t="s">
        <v>842</v>
      </c>
      <c r="E102" s="75">
        <v>0</v>
      </c>
      <c r="F102" s="75">
        <v>12</v>
      </c>
      <c r="G102" s="75">
        <v>0</v>
      </c>
      <c r="H102" s="75">
        <v>0</v>
      </c>
      <c r="I102" s="75">
        <v>0</v>
      </c>
      <c r="J102" s="76">
        <v>0</v>
      </c>
      <c r="K102" s="75">
        <v>0</v>
      </c>
      <c r="L102" s="75">
        <v>0</v>
      </c>
      <c r="M102" s="125">
        <f t="shared" si="35"/>
        <v>12</v>
      </c>
    </row>
    <row r="103" spans="1:13" ht="15" customHeight="1" x14ac:dyDescent="0.3">
      <c r="A103" s="85">
        <v>29</v>
      </c>
      <c r="B103" s="86" t="s">
        <v>162</v>
      </c>
      <c r="C103" s="86"/>
      <c r="D103" s="86"/>
      <c r="E103" s="87">
        <f t="shared" ref="E103:F103" si="51">E104+E112+E113+E114+E115+E116+E117+E118+E119+E120+E121+E122+E123+E124+E125+E126</f>
        <v>160</v>
      </c>
      <c r="F103" s="87">
        <f t="shared" si="51"/>
        <v>208</v>
      </c>
      <c r="G103" s="87">
        <f t="shared" ref="G103" si="52">G104+G112+G113+G114+G115+G116+G117+G118+G119+G120+G121+G122+G123+G124+G125+G126</f>
        <v>180</v>
      </c>
      <c r="H103" s="87">
        <f t="shared" ref="H103" si="53">H104+H112+H113+H114+H115+H116+H117+H118+H119+H120+H121+H122+H123+H124+H125+H126</f>
        <v>251</v>
      </c>
      <c r="I103" s="87">
        <f t="shared" ref="I103" si="54">I104+I112+I113+I114+I115+I116+I117+I118+I119+I120+I121+I122+I123+I124+I125+I126</f>
        <v>215</v>
      </c>
      <c r="J103" s="88">
        <f t="shared" ref="J103:K103" si="55">J104+J112+J113+J114+J115+J116+J117+J118+J119+J120+J121+J122+J123+J124+J125+J126</f>
        <v>177</v>
      </c>
      <c r="K103" s="87">
        <f t="shared" si="55"/>
        <v>221</v>
      </c>
      <c r="L103" s="87">
        <f>L104+L112+L113+L114+L115+L116+L117+L118+L119+L120+L121+L122+L123+L124+L125+L126</f>
        <v>165</v>
      </c>
      <c r="M103" s="89">
        <f t="shared" si="35"/>
        <v>1577</v>
      </c>
    </row>
    <row r="104" spans="1:13" ht="15" customHeight="1" x14ac:dyDescent="0.3">
      <c r="A104" s="68">
        <v>29</v>
      </c>
      <c r="B104" s="45"/>
      <c r="C104" s="53" t="s">
        <v>163</v>
      </c>
      <c r="D104" s="49" t="s">
        <v>164</v>
      </c>
      <c r="E104" s="75">
        <f t="shared" ref="E104:F104" si="56">E105+E106+E107+E108+E109+E110+E111</f>
        <v>5</v>
      </c>
      <c r="F104" s="75">
        <f t="shared" si="56"/>
        <v>12</v>
      </c>
      <c r="G104" s="75">
        <f t="shared" ref="G104" si="57">G105+G106+G107+G108+G109+G110+G111</f>
        <v>16</v>
      </c>
      <c r="H104" s="75">
        <f t="shared" ref="H104" si="58">H105+H106+H107+H108+H109+H110+H111</f>
        <v>15</v>
      </c>
      <c r="I104" s="75">
        <f t="shared" ref="I104" si="59">I105+I106+I107+I108+I109+I110+I111</f>
        <v>17</v>
      </c>
      <c r="J104" s="76">
        <f t="shared" ref="J104:K104" si="60">J105+J106+J107+J108+J109+J110+J111</f>
        <v>5</v>
      </c>
      <c r="K104" s="75">
        <f t="shared" si="60"/>
        <v>5</v>
      </c>
      <c r="L104" s="75">
        <f>L105+L106+L107+L108+L109+L110+L111</f>
        <v>23</v>
      </c>
      <c r="M104" s="125">
        <f t="shared" si="35"/>
        <v>98</v>
      </c>
    </row>
    <row r="105" spans="1:13" ht="15" customHeight="1" x14ac:dyDescent="0.3">
      <c r="A105" s="78">
        <v>29</v>
      </c>
      <c r="B105" s="79"/>
      <c r="C105" s="80" t="s">
        <v>165</v>
      </c>
      <c r="D105" s="80" t="s">
        <v>166</v>
      </c>
      <c r="E105" s="81">
        <v>0</v>
      </c>
      <c r="F105" s="81">
        <v>0</v>
      </c>
      <c r="G105" s="81">
        <v>0</v>
      </c>
      <c r="H105" s="81">
        <v>0</v>
      </c>
      <c r="I105" s="81">
        <v>0</v>
      </c>
      <c r="J105" s="82">
        <v>0</v>
      </c>
      <c r="K105" s="81">
        <v>0</v>
      </c>
      <c r="L105" s="81">
        <v>0</v>
      </c>
      <c r="M105" s="125">
        <f t="shared" si="35"/>
        <v>0</v>
      </c>
    </row>
    <row r="106" spans="1:13" ht="15" customHeight="1" x14ac:dyDescent="0.3">
      <c r="A106" s="78">
        <v>29</v>
      </c>
      <c r="B106" s="79"/>
      <c r="C106" s="80" t="s">
        <v>167</v>
      </c>
      <c r="D106" s="80" t="s">
        <v>168</v>
      </c>
      <c r="E106" s="81">
        <v>0</v>
      </c>
      <c r="F106" s="81">
        <v>0</v>
      </c>
      <c r="G106" s="81">
        <v>1</v>
      </c>
      <c r="H106" s="81">
        <v>2</v>
      </c>
      <c r="I106" s="81">
        <v>2</v>
      </c>
      <c r="J106" s="82">
        <v>0</v>
      </c>
      <c r="K106" s="81">
        <v>0</v>
      </c>
      <c r="L106" s="81">
        <v>0</v>
      </c>
      <c r="M106" s="125">
        <f t="shared" si="35"/>
        <v>5</v>
      </c>
    </row>
    <row r="107" spans="1:13" ht="15" customHeight="1" x14ac:dyDescent="0.3">
      <c r="A107" s="78">
        <v>29</v>
      </c>
      <c r="B107" s="79"/>
      <c r="C107" s="80" t="s">
        <v>169</v>
      </c>
      <c r="D107" s="80" t="s">
        <v>170</v>
      </c>
      <c r="E107" s="81">
        <v>0</v>
      </c>
      <c r="F107" s="81">
        <v>0</v>
      </c>
      <c r="G107" s="81">
        <v>0</v>
      </c>
      <c r="H107" s="81">
        <v>0</v>
      </c>
      <c r="I107" s="81">
        <v>0</v>
      </c>
      <c r="J107" s="82">
        <v>0</v>
      </c>
      <c r="K107" s="81">
        <v>0</v>
      </c>
      <c r="L107" s="81">
        <v>0</v>
      </c>
      <c r="M107" s="125">
        <f t="shared" si="35"/>
        <v>0</v>
      </c>
    </row>
    <row r="108" spans="1:13" ht="15" customHeight="1" x14ac:dyDescent="0.3">
      <c r="A108" s="78">
        <v>29</v>
      </c>
      <c r="B108" s="79"/>
      <c r="C108" s="80" t="s">
        <v>171</v>
      </c>
      <c r="D108" s="80" t="s">
        <v>172</v>
      </c>
      <c r="E108" s="81">
        <v>5</v>
      </c>
      <c r="F108" s="81">
        <v>5</v>
      </c>
      <c r="G108" s="81">
        <v>9</v>
      </c>
      <c r="H108" s="81">
        <v>6</v>
      </c>
      <c r="I108" s="81">
        <v>10</v>
      </c>
      <c r="J108" s="82">
        <v>5</v>
      </c>
      <c r="K108" s="81">
        <v>5</v>
      </c>
      <c r="L108" s="81">
        <v>15</v>
      </c>
      <c r="M108" s="125">
        <f t="shared" si="35"/>
        <v>60</v>
      </c>
    </row>
    <row r="109" spans="1:13" ht="15" customHeight="1" x14ac:dyDescent="0.3">
      <c r="A109" s="78">
        <v>29</v>
      </c>
      <c r="B109" s="79"/>
      <c r="C109" s="80" t="s">
        <v>173</v>
      </c>
      <c r="D109" s="80" t="s">
        <v>174</v>
      </c>
      <c r="E109" s="81">
        <v>0</v>
      </c>
      <c r="F109" s="81">
        <v>0</v>
      </c>
      <c r="G109" s="81">
        <v>4</v>
      </c>
      <c r="H109" s="81">
        <v>0</v>
      </c>
      <c r="I109" s="81">
        <v>5</v>
      </c>
      <c r="J109" s="82">
        <v>0</v>
      </c>
      <c r="K109" s="81">
        <v>0</v>
      </c>
      <c r="L109" s="81">
        <v>0</v>
      </c>
      <c r="M109" s="125">
        <f t="shared" si="35"/>
        <v>9</v>
      </c>
    </row>
    <row r="110" spans="1:13" ht="15" customHeight="1" x14ac:dyDescent="0.3">
      <c r="A110" s="78">
        <v>29</v>
      </c>
      <c r="B110" s="79"/>
      <c r="C110" s="80" t="s">
        <v>175</v>
      </c>
      <c r="D110" s="80" t="s">
        <v>176</v>
      </c>
      <c r="E110" s="81">
        <v>0</v>
      </c>
      <c r="F110" s="81">
        <v>0</v>
      </c>
      <c r="G110" s="81">
        <v>0</v>
      </c>
      <c r="H110" s="81">
        <v>2</v>
      </c>
      <c r="I110" s="81">
        <v>0</v>
      </c>
      <c r="J110" s="82">
        <v>0</v>
      </c>
      <c r="K110" s="81">
        <v>0</v>
      </c>
      <c r="L110" s="81">
        <v>7</v>
      </c>
      <c r="M110" s="125">
        <f t="shared" si="35"/>
        <v>9</v>
      </c>
    </row>
    <row r="111" spans="1:13" ht="15" customHeight="1" x14ac:dyDescent="0.3">
      <c r="A111" s="78">
        <v>29</v>
      </c>
      <c r="B111" s="79"/>
      <c r="C111" s="80" t="s">
        <v>177</v>
      </c>
      <c r="D111" s="80" t="s">
        <v>178</v>
      </c>
      <c r="E111" s="81">
        <v>0</v>
      </c>
      <c r="F111" s="81">
        <v>7</v>
      </c>
      <c r="G111" s="81">
        <v>2</v>
      </c>
      <c r="H111" s="81">
        <v>5</v>
      </c>
      <c r="I111" s="81">
        <v>0</v>
      </c>
      <c r="J111" s="82">
        <v>0</v>
      </c>
      <c r="K111" s="81">
        <v>0</v>
      </c>
      <c r="L111" s="81">
        <v>1</v>
      </c>
      <c r="M111" s="125">
        <f t="shared" si="35"/>
        <v>15</v>
      </c>
    </row>
    <row r="112" spans="1:13" ht="15" customHeight="1" x14ac:dyDescent="0.3">
      <c r="A112" s="68">
        <v>29</v>
      </c>
      <c r="B112" s="45"/>
      <c r="C112" s="53" t="s">
        <v>179</v>
      </c>
      <c r="D112" s="49" t="s">
        <v>180</v>
      </c>
      <c r="E112" s="47">
        <v>1</v>
      </c>
      <c r="F112" s="47">
        <v>0</v>
      </c>
      <c r="G112" s="47">
        <v>2</v>
      </c>
      <c r="H112" s="47">
        <v>9</v>
      </c>
      <c r="I112" s="47">
        <v>0</v>
      </c>
      <c r="J112" s="48">
        <v>1</v>
      </c>
      <c r="K112" s="47">
        <v>10</v>
      </c>
      <c r="L112" s="49">
        <v>8</v>
      </c>
      <c r="M112" s="125">
        <f t="shared" si="35"/>
        <v>31</v>
      </c>
    </row>
    <row r="113" spans="1:13" ht="15" customHeight="1" x14ac:dyDescent="0.3">
      <c r="A113" s="77">
        <v>29</v>
      </c>
      <c r="B113" s="84"/>
      <c r="C113" s="53" t="s">
        <v>744</v>
      </c>
      <c r="D113" s="49" t="s">
        <v>745</v>
      </c>
      <c r="E113" s="47">
        <v>7</v>
      </c>
      <c r="F113" s="47">
        <v>9</v>
      </c>
      <c r="G113" s="47">
        <v>10</v>
      </c>
      <c r="H113" s="47">
        <v>20</v>
      </c>
      <c r="I113" s="47">
        <v>0</v>
      </c>
      <c r="J113" s="48">
        <v>6</v>
      </c>
      <c r="K113" s="47">
        <v>10</v>
      </c>
      <c r="L113" s="49">
        <v>10</v>
      </c>
      <c r="M113" s="125">
        <f t="shared" si="35"/>
        <v>72</v>
      </c>
    </row>
    <row r="114" spans="1:13" ht="15" customHeight="1" x14ac:dyDescent="0.3">
      <c r="A114" s="68">
        <v>29</v>
      </c>
      <c r="B114" s="45"/>
      <c r="C114" s="53" t="s">
        <v>181</v>
      </c>
      <c r="D114" s="53" t="s">
        <v>182</v>
      </c>
      <c r="E114" s="47">
        <v>14</v>
      </c>
      <c r="F114" s="47">
        <v>20</v>
      </c>
      <c r="G114" s="47">
        <v>10</v>
      </c>
      <c r="H114" s="47">
        <v>20</v>
      </c>
      <c r="I114" s="47">
        <v>10</v>
      </c>
      <c r="J114" s="48">
        <v>11</v>
      </c>
      <c r="K114" s="47">
        <v>20</v>
      </c>
      <c r="L114" s="49">
        <v>10</v>
      </c>
      <c r="M114" s="125">
        <f t="shared" si="35"/>
        <v>115</v>
      </c>
    </row>
    <row r="115" spans="1:13" ht="15" customHeight="1" x14ac:dyDescent="0.3">
      <c r="A115" s="68">
        <v>29</v>
      </c>
      <c r="B115" s="45"/>
      <c r="C115" s="53" t="s">
        <v>183</v>
      </c>
      <c r="D115" s="49" t="s">
        <v>184</v>
      </c>
      <c r="E115" s="75">
        <v>11</v>
      </c>
      <c r="F115" s="75">
        <v>20</v>
      </c>
      <c r="G115" s="75">
        <v>5</v>
      </c>
      <c r="H115" s="75">
        <v>16</v>
      </c>
      <c r="I115" s="75">
        <v>20</v>
      </c>
      <c r="J115" s="76">
        <v>22</v>
      </c>
      <c r="K115" s="75">
        <v>20</v>
      </c>
      <c r="L115" s="49">
        <v>15</v>
      </c>
      <c r="M115" s="125">
        <f t="shared" si="35"/>
        <v>129</v>
      </c>
    </row>
    <row r="116" spans="1:13" ht="15" customHeight="1" x14ac:dyDescent="0.3">
      <c r="A116" s="68">
        <v>29</v>
      </c>
      <c r="B116" s="45"/>
      <c r="C116" s="53" t="s">
        <v>185</v>
      </c>
      <c r="D116" s="49" t="s">
        <v>186</v>
      </c>
      <c r="E116" s="47">
        <v>20</v>
      </c>
      <c r="F116" s="47">
        <v>20</v>
      </c>
      <c r="G116" s="47">
        <v>17</v>
      </c>
      <c r="H116" s="47">
        <v>15</v>
      </c>
      <c r="I116" s="47">
        <v>25</v>
      </c>
      <c r="J116" s="48">
        <v>22</v>
      </c>
      <c r="K116" s="47">
        <v>23</v>
      </c>
      <c r="L116" s="49">
        <v>20</v>
      </c>
      <c r="M116" s="125">
        <f t="shared" si="35"/>
        <v>162</v>
      </c>
    </row>
    <row r="117" spans="1:13" ht="15" customHeight="1" x14ac:dyDescent="0.3">
      <c r="A117" s="83">
        <v>29</v>
      </c>
      <c r="B117" s="51"/>
      <c r="C117" s="52" t="s">
        <v>187</v>
      </c>
      <c r="D117" s="53" t="s">
        <v>188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6">
        <v>0</v>
      </c>
      <c r="K117" s="75">
        <v>0</v>
      </c>
      <c r="L117" s="49">
        <v>0</v>
      </c>
      <c r="M117" s="125">
        <f t="shared" si="35"/>
        <v>0</v>
      </c>
    </row>
    <row r="118" spans="1:13" ht="15" customHeight="1" x14ac:dyDescent="0.3">
      <c r="A118" s="68">
        <v>29</v>
      </c>
      <c r="B118" s="45"/>
      <c r="C118" s="53" t="s">
        <v>189</v>
      </c>
      <c r="D118" s="53" t="s">
        <v>190</v>
      </c>
      <c r="E118" s="47">
        <v>23</v>
      </c>
      <c r="F118" s="47">
        <v>0</v>
      </c>
      <c r="G118" s="47">
        <v>8</v>
      </c>
      <c r="H118" s="47">
        <v>10</v>
      </c>
      <c r="I118" s="47">
        <v>5</v>
      </c>
      <c r="J118" s="48">
        <v>7</v>
      </c>
      <c r="K118" s="47">
        <v>6</v>
      </c>
      <c r="L118" s="49">
        <v>1</v>
      </c>
      <c r="M118" s="125">
        <f t="shared" si="35"/>
        <v>60</v>
      </c>
    </row>
    <row r="119" spans="1:13" ht="15" customHeight="1" x14ac:dyDescent="0.3">
      <c r="A119" s="68">
        <v>29</v>
      </c>
      <c r="B119" s="45"/>
      <c r="C119" s="53" t="s">
        <v>191</v>
      </c>
      <c r="D119" s="49" t="s">
        <v>192</v>
      </c>
      <c r="E119" s="75">
        <v>11</v>
      </c>
      <c r="F119" s="75">
        <v>20</v>
      </c>
      <c r="G119" s="75">
        <v>13</v>
      </c>
      <c r="H119" s="75">
        <v>20</v>
      </c>
      <c r="I119" s="75">
        <v>20</v>
      </c>
      <c r="J119" s="76">
        <v>10</v>
      </c>
      <c r="K119" s="75">
        <v>25</v>
      </c>
      <c r="L119" s="49">
        <v>10</v>
      </c>
      <c r="M119" s="125">
        <f t="shared" si="35"/>
        <v>129</v>
      </c>
    </row>
    <row r="120" spans="1:13" ht="15" customHeight="1" x14ac:dyDescent="0.3">
      <c r="A120" s="68">
        <v>29</v>
      </c>
      <c r="B120" s="45"/>
      <c r="C120" s="104" t="s">
        <v>193</v>
      </c>
      <c r="D120" s="46" t="s">
        <v>194</v>
      </c>
      <c r="E120" s="47">
        <v>1</v>
      </c>
      <c r="F120" s="47">
        <v>0</v>
      </c>
      <c r="G120" s="47">
        <v>0</v>
      </c>
      <c r="H120" s="47">
        <v>6</v>
      </c>
      <c r="I120" s="47">
        <v>4</v>
      </c>
      <c r="J120" s="48">
        <v>0</v>
      </c>
      <c r="K120" s="47">
        <v>0</v>
      </c>
      <c r="L120" s="49">
        <v>0</v>
      </c>
      <c r="M120" s="125">
        <f t="shared" si="35"/>
        <v>11</v>
      </c>
    </row>
    <row r="121" spans="1:13" ht="15" customHeight="1" x14ac:dyDescent="0.3">
      <c r="A121" s="68">
        <v>29</v>
      </c>
      <c r="B121" s="45"/>
      <c r="C121" s="53" t="s">
        <v>195</v>
      </c>
      <c r="D121" s="49" t="s">
        <v>196</v>
      </c>
      <c r="E121" s="105">
        <v>15</v>
      </c>
      <c r="F121" s="75">
        <v>20</v>
      </c>
      <c r="G121" s="75">
        <v>30</v>
      </c>
      <c r="H121" s="75">
        <v>25</v>
      </c>
      <c r="I121" s="75">
        <v>30</v>
      </c>
      <c r="J121" s="76">
        <v>15</v>
      </c>
      <c r="K121" s="75">
        <v>20</v>
      </c>
      <c r="L121" s="49">
        <v>20</v>
      </c>
      <c r="M121" s="125">
        <f t="shared" si="35"/>
        <v>175</v>
      </c>
    </row>
    <row r="122" spans="1:13" ht="15" customHeight="1" x14ac:dyDescent="0.3">
      <c r="A122" s="68">
        <v>29</v>
      </c>
      <c r="B122" s="45"/>
      <c r="C122" s="53" t="s">
        <v>825</v>
      </c>
      <c r="D122" s="53" t="s">
        <v>197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6">
        <v>0</v>
      </c>
      <c r="K122" s="75">
        <v>0</v>
      </c>
      <c r="L122" s="49">
        <v>0</v>
      </c>
      <c r="M122" s="125">
        <f t="shared" si="35"/>
        <v>0</v>
      </c>
    </row>
    <row r="123" spans="1:13" ht="15" customHeight="1" x14ac:dyDescent="0.3">
      <c r="A123" s="68">
        <v>29</v>
      </c>
      <c r="B123" s="45"/>
      <c r="C123" s="53" t="s">
        <v>198</v>
      </c>
      <c r="D123" s="49" t="s">
        <v>199</v>
      </c>
      <c r="E123" s="75">
        <v>25</v>
      </c>
      <c r="F123" s="75">
        <v>40</v>
      </c>
      <c r="G123" s="75">
        <v>31</v>
      </c>
      <c r="H123" s="75">
        <v>40</v>
      </c>
      <c r="I123" s="75">
        <v>50</v>
      </c>
      <c r="J123" s="76">
        <v>41</v>
      </c>
      <c r="K123" s="75">
        <v>30</v>
      </c>
      <c r="L123" s="49">
        <v>26</v>
      </c>
      <c r="M123" s="125">
        <f t="shared" si="35"/>
        <v>283</v>
      </c>
    </row>
    <row r="124" spans="1:13" ht="15" customHeight="1" x14ac:dyDescent="0.3">
      <c r="A124" s="68">
        <v>29</v>
      </c>
      <c r="B124" s="45"/>
      <c r="C124" s="53" t="s">
        <v>200</v>
      </c>
      <c r="D124" s="49" t="s">
        <v>201</v>
      </c>
      <c r="E124" s="75">
        <v>10</v>
      </c>
      <c r="F124" s="75">
        <v>15</v>
      </c>
      <c r="G124" s="75">
        <v>12</v>
      </c>
      <c r="H124" s="75">
        <v>25</v>
      </c>
      <c r="I124" s="75">
        <v>20</v>
      </c>
      <c r="J124" s="76">
        <v>15</v>
      </c>
      <c r="K124" s="75">
        <v>15</v>
      </c>
      <c r="L124" s="49">
        <v>10</v>
      </c>
      <c r="M124" s="125">
        <f t="shared" si="35"/>
        <v>122</v>
      </c>
    </row>
    <row r="125" spans="1:13" ht="15" customHeight="1" x14ac:dyDescent="0.3">
      <c r="A125" s="83">
        <v>29</v>
      </c>
      <c r="B125" s="45"/>
      <c r="C125" s="52" t="s">
        <v>202</v>
      </c>
      <c r="D125" s="53" t="s">
        <v>203</v>
      </c>
      <c r="E125" s="75">
        <v>0</v>
      </c>
      <c r="F125" s="75">
        <v>0</v>
      </c>
      <c r="G125" s="75">
        <v>12</v>
      </c>
      <c r="H125" s="75">
        <v>0</v>
      </c>
      <c r="I125" s="75">
        <v>0</v>
      </c>
      <c r="J125" s="76">
        <v>0</v>
      </c>
      <c r="K125" s="75">
        <v>0</v>
      </c>
      <c r="L125" s="49">
        <v>0</v>
      </c>
      <c r="M125" s="125">
        <f t="shared" si="35"/>
        <v>12</v>
      </c>
    </row>
    <row r="126" spans="1:13" ht="15" customHeight="1" x14ac:dyDescent="0.3">
      <c r="A126" s="68">
        <v>29</v>
      </c>
      <c r="B126" s="45"/>
      <c r="C126" s="106" t="s">
        <v>204</v>
      </c>
      <c r="D126" s="106" t="s">
        <v>205</v>
      </c>
      <c r="E126" s="91">
        <v>17</v>
      </c>
      <c r="F126" s="47">
        <f>F127+F128+F129</f>
        <v>32</v>
      </c>
      <c r="G126" s="47">
        <f t="shared" ref="G126" si="61">G127+G128+G129</f>
        <v>14</v>
      </c>
      <c r="H126" s="47">
        <f t="shared" ref="H126" si="62">H127+H128+H129</f>
        <v>30</v>
      </c>
      <c r="I126" s="47">
        <v>14</v>
      </c>
      <c r="J126" s="48">
        <f t="shared" ref="J126:K126" si="63">J127+J128+J129</f>
        <v>22</v>
      </c>
      <c r="K126" s="47">
        <f t="shared" si="63"/>
        <v>37</v>
      </c>
      <c r="L126" s="47">
        <f>L127+L128+L129</f>
        <v>12</v>
      </c>
      <c r="M126" s="125">
        <f t="shared" si="35"/>
        <v>178</v>
      </c>
    </row>
    <row r="127" spans="1:13" ht="15" customHeight="1" x14ac:dyDescent="0.3">
      <c r="A127" s="78">
        <v>29</v>
      </c>
      <c r="B127" s="79"/>
      <c r="C127" s="80" t="s">
        <v>206</v>
      </c>
      <c r="D127" s="80" t="s">
        <v>207</v>
      </c>
      <c r="E127" s="81">
        <v>14</v>
      </c>
      <c r="F127" s="81">
        <v>25</v>
      </c>
      <c r="G127" s="81">
        <v>10</v>
      </c>
      <c r="H127" s="81">
        <v>20</v>
      </c>
      <c r="I127" s="81">
        <v>12</v>
      </c>
      <c r="J127" s="82">
        <v>15</v>
      </c>
      <c r="K127" s="81">
        <v>15</v>
      </c>
      <c r="L127" s="81">
        <v>10</v>
      </c>
      <c r="M127" s="125">
        <f t="shared" si="35"/>
        <v>121</v>
      </c>
    </row>
    <row r="128" spans="1:13" ht="15" customHeight="1" x14ac:dyDescent="0.3">
      <c r="A128" s="78">
        <v>29</v>
      </c>
      <c r="B128" s="79"/>
      <c r="C128" s="80" t="s">
        <v>208</v>
      </c>
      <c r="D128" s="80" t="s">
        <v>209</v>
      </c>
      <c r="E128" s="81">
        <v>3</v>
      </c>
      <c r="F128" s="81">
        <v>7</v>
      </c>
      <c r="G128" s="81">
        <v>0</v>
      </c>
      <c r="H128" s="81">
        <v>10</v>
      </c>
      <c r="I128" s="81">
        <v>2</v>
      </c>
      <c r="J128" s="82">
        <v>7</v>
      </c>
      <c r="K128" s="81">
        <v>22</v>
      </c>
      <c r="L128" s="81">
        <v>0</v>
      </c>
      <c r="M128" s="125">
        <f t="shared" si="35"/>
        <v>51</v>
      </c>
    </row>
    <row r="129" spans="1:13" ht="15" customHeight="1" x14ac:dyDescent="0.3">
      <c r="A129" s="78">
        <v>29</v>
      </c>
      <c r="B129" s="79"/>
      <c r="C129" s="80" t="s">
        <v>210</v>
      </c>
      <c r="D129" s="80" t="s">
        <v>211</v>
      </c>
      <c r="E129" s="81">
        <v>0</v>
      </c>
      <c r="F129" s="81">
        <v>0</v>
      </c>
      <c r="G129" s="81">
        <v>4</v>
      </c>
      <c r="H129" s="81">
        <v>0</v>
      </c>
      <c r="I129" s="81">
        <v>0</v>
      </c>
      <c r="J129" s="82">
        <v>0</v>
      </c>
      <c r="K129" s="81">
        <v>0</v>
      </c>
      <c r="L129" s="81">
        <v>2</v>
      </c>
      <c r="M129" s="125">
        <f t="shared" si="35"/>
        <v>6</v>
      </c>
    </row>
    <row r="130" spans="1:13" ht="15" customHeight="1" x14ac:dyDescent="0.3">
      <c r="A130" s="85">
        <v>31</v>
      </c>
      <c r="B130" s="86" t="s">
        <v>212</v>
      </c>
      <c r="C130" s="86"/>
      <c r="D130" s="86"/>
      <c r="E130" s="87">
        <f t="shared" ref="E130:F130" si="64">E131+E132+E133+E134+E135+E136+E139</f>
        <v>8</v>
      </c>
      <c r="F130" s="87">
        <f t="shared" si="64"/>
        <v>36</v>
      </c>
      <c r="G130" s="87">
        <f>G131+G132+G133+G134+G135+G136+G139</f>
        <v>57</v>
      </c>
      <c r="H130" s="87">
        <f t="shared" ref="H130" si="65">H131+H132+H133+H134+H135+H136+H139</f>
        <v>30</v>
      </c>
      <c r="I130" s="87">
        <f t="shared" ref="I130" si="66">I131+I132+I133+I134+I135+I136+I139</f>
        <v>24</v>
      </c>
      <c r="J130" s="88">
        <f t="shared" ref="J130:K130" si="67">J131+J132+J133+J134+J135+J136+J139</f>
        <v>36</v>
      </c>
      <c r="K130" s="87">
        <f t="shared" si="67"/>
        <v>81</v>
      </c>
      <c r="L130" s="87">
        <f>L131+L132+L133+L134+L135+L136+L139</f>
        <v>27</v>
      </c>
      <c r="M130" s="89">
        <f t="shared" si="35"/>
        <v>299</v>
      </c>
    </row>
    <row r="131" spans="1:13" ht="15" customHeight="1" x14ac:dyDescent="0.3">
      <c r="A131" s="68">
        <v>31</v>
      </c>
      <c r="B131" s="45"/>
      <c r="C131" s="53" t="s">
        <v>213</v>
      </c>
      <c r="D131" s="53" t="s">
        <v>214</v>
      </c>
      <c r="E131" s="47">
        <v>0</v>
      </c>
      <c r="F131" s="47">
        <v>0</v>
      </c>
      <c r="G131" s="47">
        <v>4</v>
      </c>
      <c r="H131" s="75">
        <v>0</v>
      </c>
      <c r="I131" s="47">
        <v>0</v>
      </c>
      <c r="J131" s="48">
        <v>0</v>
      </c>
      <c r="K131" s="47">
        <v>0</v>
      </c>
      <c r="L131" s="49">
        <v>0</v>
      </c>
      <c r="M131" s="125">
        <f t="shared" si="35"/>
        <v>4</v>
      </c>
    </row>
    <row r="132" spans="1:13" ht="15" customHeight="1" x14ac:dyDescent="0.3">
      <c r="A132" s="83">
        <v>31</v>
      </c>
      <c r="B132" s="51"/>
      <c r="C132" s="52" t="s">
        <v>853</v>
      </c>
      <c r="D132" s="53" t="s">
        <v>854</v>
      </c>
      <c r="E132" s="47">
        <v>0</v>
      </c>
      <c r="F132" s="47">
        <v>2</v>
      </c>
      <c r="G132" s="47">
        <v>10</v>
      </c>
      <c r="H132" s="47">
        <v>2</v>
      </c>
      <c r="I132" s="47">
        <v>2</v>
      </c>
      <c r="J132" s="48">
        <v>2</v>
      </c>
      <c r="K132" s="47">
        <v>6</v>
      </c>
      <c r="L132" s="49">
        <v>0</v>
      </c>
      <c r="M132" s="125">
        <f t="shared" si="35"/>
        <v>24</v>
      </c>
    </row>
    <row r="133" spans="1:13" ht="15" customHeight="1" x14ac:dyDescent="0.3">
      <c r="A133" s="68">
        <v>31</v>
      </c>
      <c r="B133" s="45"/>
      <c r="C133" s="53" t="s">
        <v>215</v>
      </c>
      <c r="D133" s="53" t="s">
        <v>216</v>
      </c>
      <c r="E133" s="47">
        <v>0</v>
      </c>
      <c r="F133" s="47">
        <v>2</v>
      </c>
      <c r="G133" s="47">
        <v>7</v>
      </c>
      <c r="H133" s="47">
        <v>2</v>
      </c>
      <c r="I133" s="47">
        <v>2</v>
      </c>
      <c r="J133" s="48">
        <v>2</v>
      </c>
      <c r="K133" s="47">
        <v>8</v>
      </c>
      <c r="L133" s="49">
        <v>0</v>
      </c>
      <c r="M133" s="125">
        <f t="shared" si="35"/>
        <v>23</v>
      </c>
    </row>
    <row r="134" spans="1:13" ht="15" customHeight="1" x14ac:dyDescent="0.3">
      <c r="A134" s="68">
        <v>31</v>
      </c>
      <c r="B134" s="45"/>
      <c r="C134" s="94" t="s">
        <v>217</v>
      </c>
      <c r="D134" s="107" t="s">
        <v>218</v>
      </c>
      <c r="E134" s="47">
        <v>2</v>
      </c>
      <c r="F134" s="47">
        <v>2</v>
      </c>
      <c r="G134" s="47">
        <v>2</v>
      </c>
      <c r="H134" s="47">
        <v>4</v>
      </c>
      <c r="I134" s="47">
        <v>4</v>
      </c>
      <c r="J134" s="48">
        <v>0</v>
      </c>
      <c r="K134" s="47">
        <v>0</v>
      </c>
      <c r="L134" s="49">
        <v>0</v>
      </c>
      <c r="M134" s="125">
        <f t="shared" si="35"/>
        <v>14</v>
      </c>
    </row>
    <row r="135" spans="1:13" ht="15" customHeight="1" x14ac:dyDescent="0.3">
      <c r="A135" s="68">
        <v>31</v>
      </c>
      <c r="B135" s="45"/>
      <c r="C135" s="94" t="s">
        <v>219</v>
      </c>
      <c r="D135" s="107" t="s">
        <v>220</v>
      </c>
      <c r="E135" s="47">
        <v>0</v>
      </c>
      <c r="F135" s="47">
        <v>2</v>
      </c>
      <c r="G135" s="47">
        <v>0</v>
      </c>
      <c r="H135" s="75">
        <v>0</v>
      </c>
      <c r="I135" s="47">
        <v>0</v>
      </c>
      <c r="J135" s="48">
        <v>0</v>
      </c>
      <c r="K135" s="47">
        <v>15</v>
      </c>
      <c r="L135" s="49">
        <v>0</v>
      </c>
      <c r="M135" s="125">
        <f t="shared" si="35"/>
        <v>17</v>
      </c>
    </row>
    <row r="136" spans="1:13" ht="15" customHeight="1" x14ac:dyDescent="0.3">
      <c r="A136" s="68">
        <v>31</v>
      </c>
      <c r="B136" s="49"/>
      <c r="C136" s="53" t="s">
        <v>221</v>
      </c>
      <c r="D136" s="49" t="s">
        <v>222</v>
      </c>
      <c r="E136" s="47">
        <f t="shared" ref="E136" si="68">E137+E138</f>
        <v>4</v>
      </c>
      <c r="F136" s="47">
        <f>F137+F138</f>
        <v>26</v>
      </c>
      <c r="G136" s="47">
        <f>G137+G138</f>
        <v>28</v>
      </c>
      <c r="H136" s="47">
        <f t="shared" ref="H136" si="69">H137+H138</f>
        <v>20</v>
      </c>
      <c r="I136" s="47">
        <v>10</v>
      </c>
      <c r="J136" s="48">
        <f t="shared" ref="J136:K136" si="70">J137+J138</f>
        <v>30</v>
      </c>
      <c r="K136" s="47">
        <f t="shared" si="70"/>
        <v>46</v>
      </c>
      <c r="L136" s="47">
        <f>L137+L138</f>
        <v>25</v>
      </c>
      <c r="M136" s="125">
        <f t="shared" si="35"/>
        <v>189</v>
      </c>
    </row>
    <row r="137" spans="1:13" ht="15" customHeight="1" x14ac:dyDescent="0.3">
      <c r="A137" s="78">
        <v>31</v>
      </c>
      <c r="B137" s="79"/>
      <c r="C137" s="80" t="s">
        <v>223</v>
      </c>
      <c r="D137" s="80" t="s">
        <v>224</v>
      </c>
      <c r="E137" s="81">
        <v>2</v>
      </c>
      <c r="F137" s="81">
        <v>6</v>
      </c>
      <c r="G137" s="81">
        <v>16</v>
      </c>
      <c r="H137" s="81">
        <v>8</v>
      </c>
      <c r="I137" s="81">
        <v>4</v>
      </c>
      <c r="J137" s="82">
        <v>4</v>
      </c>
      <c r="K137" s="81">
        <v>20</v>
      </c>
      <c r="L137" s="81">
        <v>8</v>
      </c>
      <c r="M137" s="125">
        <f t="shared" si="35"/>
        <v>68</v>
      </c>
    </row>
    <row r="138" spans="1:13" ht="15" customHeight="1" x14ac:dyDescent="0.3">
      <c r="A138" s="78">
        <v>31</v>
      </c>
      <c r="B138" s="79"/>
      <c r="C138" s="80" t="s">
        <v>225</v>
      </c>
      <c r="D138" s="80" t="s">
        <v>226</v>
      </c>
      <c r="E138" s="81">
        <v>2</v>
      </c>
      <c r="F138" s="81">
        <v>20</v>
      </c>
      <c r="G138" s="81">
        <v>12</v>
      </c>
      <c r="H138" s="81">
        <v>12</v>
      </c>
      <c r="I138" s="81">
        <v>6</v>
      </c>
      <c r="J138" s="82">
        <v>26</v>
      </c>
      <c r="K138" s="81">
        <v>26</v>
      </c>
      <c r="L138" s="81">
        <v>17</v>
      </c>
      <c r="M138" s="125">
        <f t="shared" ref="M138:M201" si="71">SUM(E138:L138)</f>
        <v>121</v>
      </c>
    </row>
    <row r="139" spans="1:13" ht="15" customHeight="1" x14ac:dyDescent="0.3">
      <c r="A139" s="68">
        <v>31</v>
      </c>
      <c r="B139" s="49"/>
      <c r="C139" s="53" t="s">
        <v>227</v>
      </c>
      <c r="D139" s="49" t="s">
        <v>228</v>
      </c>
      <c r="E139" s="47">
        <v>2</v>
      </c>
      <c r="F139" s="47">
        <v>2</v>
      </c>
      <c r="G139" s="47">
        <v>6</v>
      </c>
      <c r="H139" s="47">
        <v>2</v>
      </c>
      <c r="I139" s="47">
        <v>6</v>
      </c>
      <c r="J139" s="48">
        <v>2</v>
      </c>
      <c r="K139" s="47">
        <v>6</v>
      </c>
      <c r="L139" s="47">
        <v>2</v>
      </c>
      <c r="M139" s="125">
        <f t="shared" si="71"/>
        <v>28</v>
      </c>
    </row>
    <row r="140" spans="1:13" ht="15" customHeight="1" x14ac:dyDescent="0.3">
      <c r="A140" s="85">
        <v>32</v>
      </c>
      <c r="B140" s="86" t="s">
        <v>740</v>
      </c>
      <c r="C140" s="86"/>
      <c r="D140" s="86"/>
      <c r="E140" s="87">
        <f t="shared" ref="E140:F140" si="72">E141+E142+E143+E144+E145+E146+E147</f>
        <v>6</v>
      </c>
      <c r="F140" s="87">
        <f t="shared" si="72"/>
        <v>14</v>
      </c>
      <c r="G140" s="87">
        <f>G141+G142+G143+G144+G145+G146+G147</f>
        <v>68</v>
      </c>
      <c r="H140" s="87">
        <f t="shared" ref="H140" si="73">H141+H142+H143+H144+H145+H146+H147</f>
        <v>26</v>
      </c>
      <c r="I140" s="87">
        <f t="shared" ref="I140" si="74">I141+I142+I143+I144+I145+I146+I147</f>
        <v>22</v>
      </c>
      <c r="J140" s="88">
        <f t="shared" ref="J140:K140" si="75">J141+J142+J143+J144+J145+J146+J147</f>
        <v>8</v>
      </c>
      <c r="K140" s="87">
        <f t="shared" si="75"/>
        <v>32</v>
      </c>
      <c r="L140" s="87">
        <f>L141+L142+L143+L144+L145+L146+L147</f>
        <v>6</v>
      </c>
      <c r="M140" s="89">
        <f t="shared" si="71"/>
        <v>182</v>
      </c>
    </row>
    <row r="141" spans="1:13" ht="15" customHeight="1" x14ac:dyDescent="0.3">
      <c r="A141" s="68">
        <v>32</v>
      </c>
      <c r="B141" s="45"/>
      <c r="C141" s="53" t="s">
        <v>229</v>
      </c>
      <c r="D141" s="53" t="s">
        <v>230</v>
      </c>
      <c r="E141" s="47">
        <v>0</v>
      </c>
      <c r="F141" s="47">
        <v>0</v>
      </c>
      <c r="G141" s="47">
        <v>0</v>
      </c>
      <c r="H141" s="75">
        <v>0</v>
      </c>
      <c r="I141" s="47">
        <v>0</v>
      </c>
      <c r="J141" s="48">
        <v>0</v>
      </c>
      <c r="K141" s="47">
        <v>0</v>
      </c>
      <c r="L141" s="49">
        <v>0</v>
      </c>
      <c r="M141" s="125">
        <f t="shared" si="71"/>
        <v>0</v>
      </c>
    </row>
    <row r="142" spans="1:13" ht="15" customHeight="1" x14ac:dyDescent="0.3">
      <c r="A142" s="68">
        <v>32</v>
      </c>
      <c r="B142" s="45"/>
      <c r="C142" s="53" t="s">
        <v>231</v>
      </c>
      <c r="D142" s="108" t="s">
        <v>232</v>
      </c>
      <c r="E142" s="75">
        <v>0</v>
      </c>
      <c r="F142" s="75">
        <v>10</v>
      </c>
      <c r="G142" s="75">
        <v>11</v>
      </c>
      <c r="H142" s="75">
        <v>0</v>
      </c>
      <c r="I142" s="75">
        <v>0</v>
      </c>
      <c r="J142" s="76">
        <v>0</v>
      </c>
      <c r="K142" s="75">
        <v>12</v>
      </c>
      <c r="L142" s="49">
        <v>0</v>
      </c>
      <c r="M142" s="125">
        <f t="shared" si="71"/>
        <v>33</v>
      </c>
    </row>
    <row r="143" spans="1:13" ht="15" customHeight="1" x14ac:dyDescent="0.3">
      <c r="A143" s="68">
        <v>32</v>
      </c>
      <c r="B143" s="45"/>
      <c r="C143" s="94" t="s">
        <v>233</v>
      </c>
      <c r="D143" s="107" t="s">
        <v>234</v>
      </c>
      <c r="E143" s="47">
        <v>0</v>
      </c>
      <c r="F143" s="47">
        <v>0</v>
      </c>
      <c r="G143" s="47">
        <v>0</v>
      </c>
      <c r="H143" s="75">
        <v>0</v>
      </c>
      <c r="I143" s="47">
        <v>0</v>
      </c>
      <c r="J143" s="48">
        <v>0</v>
      </c>
      <c r="K143" s="47">
        <v>0</v>
      </c>
      <c r="L143" s="49">
        <v>0</v>
      </c>
      <c r="M143" s="125">
        <f t="shared" si="71"/>
        <v>0</v>
      </c>
    </row>
    <row r="144" spans="1:13" ht="15" customHeight="1" x14ac:dyDescent="0.3">
      <c r="A144" s="68">
        <v>32</v>
      </c>
      <c r="B144" s="45"/>
      <c r="C144" s="53" t="s">
        <v>235</v>
      </c>
      <c r="D144" s="53" t="s">
        <v>236</v>
      </c>
      <c r="E144" s="47">
        <v>0</v>
      </c>
      <c r="F144" s="47">
        <v>2</v>
      </c>
      <c r="G144" s="47">
        <v>24</v>
      </c>
      <c r="H144" s="47">
        <v>12</v>
      </c>
      <c r="I144" s="47">
        <v>8</v>
      </c>
      <c r="J144" s="48">
        <v>4</v>
      </c>
      <c r="K144" s="47">
        <v>10</v>
      </c>
      <c r="L144" s="49">
        <v>4</v>
      </c>
      <c r="M144" s="125">
        <f t="shared" si="71"/>
        <v>64</v>
      </c>
    </row>
    <row r="145" spans="1:13" ht="15" customHeight="1" x14ac:dyDescent="0.3">
      <c r="A145" s="68">
        <v>32</v>
      </c>
      <c r="B145" s="45"/>
      <c r="C145" s="53" t="s">
        <v>237</v>
      </c>
      <c r="D145" s="53" t="s">
        <v>238</v>
      </c>
      <c r="E145" s="75">
        <v>2</v>
      </c>
      <c r="F145" s="75">
        <v>2</v>
      </c>
      <c r="G145" s="75">
        <v>2</v>
      </c>
      <c r="H145" s="75">
        <v>4</v>
      </c>
      <c r="I145" s="75">
        <v>4</v>
      </c>
      <c r="J145" s="76">
        <v>2</v>
      </c>
      <c r="K145" s="75">
        <v>0</v>
      </c>
      <c r="L145" s="49">
        <v>2</v>
      </c>
      <c r="M145" s="125">
        <f t="shared" si="71"/>
        <v>18</v>
      </c>
    </row>
    <row r="146" spans="1:13" ht="15" customHeight="1" x14ac:dyDescent="0.3">
      <c r="A146" s="68">
        <v>32</v>
      </c>
      <c r="B146" s="45"/>
      <c r="C146" s="53" t="s">
        <v>239</v>
      </c>
      <c r="D146" s="53" t="s">
        <v>240</v>
      </c>
      <c r="E146" s="47">
        <v>4</v>
      </c>
      <c r="F146" s="47">
        <v>0</v>
      </c>
      <c r="G146" s="47">
        <v>0</v>
      </c>
      <c r="H146" s="75">
        <v>0</v>
      </c>
      <c r="I146" s="47">
        <v>0</v>
      </c>
      <c r="J146" s="48">
        <v>0</v>
      </c>
      <c r="K146" s="47">
        <v>0</v>
      </c>
      <c r="L146" s="49">
        <v>0</v>
      </c>
      <c r="M146" s="125">
        <f t="shared" si="71"/>
        <v>4</v>
      </c>
    </row>
    <row r="147" spans="1:13" ht="15" customHeight="1" x14ac:dyDescent="0.3">
      <c r="A147" s="68">
        <v>32</v>
      </c>
      <c r="B147" s="45"/>
      <c r="C147" s="53" t="s">
        <v>241</v>
      </c>
      <c r="D147" s="53" t="s">
        <v>242</v>
      </c>
      <c r="E147" s="75">
        <v>0</v>
      </c>
      <c r="F147" s="75">
        <v>0</v>
      </c>
      <c r="G147" s="75">
        <v>31</v>
      </c>
      <c r="H147" s="75">
        <v>10</v>
      </c>
      <c r="I147" s="75">
        <v>10</v>
      </c>
      <c r="J147" s="76">
        <v>2</v>
      </c>
      <c r="K147" s="75">
        <v>10</v>
      </c>
      <c r="L147" s="49">
        <v>0</v>
      </c>
      <c r="M147" s="125">
        <f t="shared" si="71"/>
        <v>63</v>
      </c>
    </row>
    <row r="148" spans="1:13" ht="15" customHeight="1" x14ac:dyDescent="0.3">
      <c r="A148" s="85">
        <v>33</v>
      </c>
      <c r="B148" s="86" t="s">
        <v>243</v>
      </c>
      <c r="C148" s="86"/>
      <c r="D148" s="86"/>
      <c r="E148" s="87">
        <f t="shared" ref="E148:F148" si="76">E149+E154+E155+E158+E159+E160+E161</f>
        <v>6</v>
      </c>
      <c r="F148" s="87">
        <f t="shared" si="76"/>
        <v>28</v>
      </c>
      <c r="G148" s="87">
        <f>G149+G154+G155+G158+G159+G160+G161</f>
        <v>25</v>
      </c>
      <c r="H148" s="87">
        <f t="shared" ref="H148" si="77">H149+H154+H155+H158+H159+H160+H161</f>
        <v>76</v>
      </c>
      <c r="I148" s="87">
        <f t="shared" ref="I148" si="78">I149+I154+I155+I158+I159+I160+I161</f>
        <v>77</v>
      </c>
      <c r="J148" s="88">
        <f t="shared" ref="J148:K148" si="79">J149+J154+J155+J158+J159+J160+J161</f>
        <v>131</v>
      </c>
      <c r="K148" s="87">
        <f t="shared" si="79"/>
        <v>51</v>
      </c>
      <c r="L148" s="87">
        <f>L149+L154+L155+L158+L159+L160+L161</f>
        <v>95</v>
      </c>
      <c r="M148" s="89">
        <f t="shared" si="71"/>
        <v>489</v>
      </c>
    </row>
    <row r="149" spans="1:13" ht="15" customHeight="1" x14ac:dyDescent="0.3">
      <c r="A149" s="68">
        <v>33</v>
      </c>
      <c r="B149" s="45"/>
      <c r="C149" s="108" t="s">
        <v>244</v>
      </c>
      <c r="D149" s="45" t="s">
        <v>245</v>
      </c>
      <c r="E149" s="47">
        <f t="shared" ref="E149" si="80">E150+E151+E152+E153</f>
        <v>0</v>
      </c>
      <c r="F149" s="47">
        <f>F150+F151+F152+F153</f>
        <v>0</v>
      </c>
      <c r="G149" s="47">
        <f>G150+G151+G152+G153</f>
        <v>0</v>
      </c>
      <c r="H149" s="47">
        <f t="shared" ref="H149" si="81">H150+H151+H152+H153</f>
        <v>0</v>
      </c>
      <c r="I149" s="47">
        <f t="shared" ref="I149" si="82">I150+I151+I152+I153</f>
        <v>0</v>
      </c>
      <c r="J149" s="48">
        <f t="shared" ref="J149:K149" si="83">J150+J151+J152+J153</f>
        <v>20</v>
      </c>
      <c r="K149" s="47">
        <f t="shared" si="83"/>
        <v>0</v>
      </c>
      <c r="L149" s="47">
        <f>L150+L151+L152+L153</f>
        <v>13</v>
      </c>
      <c r="M149" s="125">
        <f t="shared" si="71"/>
        <v>33</v>
      </c>
    </row>
    <row r="150" spans="1:13" ht="15" customHeight="1" x14ac:dyDescent="0.3">
      <c r="A150" s="78">
        <v>33</v>
      </c>
      <c r="B150" s="79"/>
      <c r="C150" s="80" t="s">
        <v>246</v>
      </c>
      <c r="D150" s="80" t="s">
        <v>247</v>
      </c>
      <c r="E150" s="81">
        <v>0</v>
      </c>
      <c r="F150" s="81">
        <v>0</v>
      </c>
      <c r="G150" s="81">
        <v>0</v>
      </c>
      <c r="H150" s="81">
        <v>0</v>
      </c>
      <c r="I150" s="81">
        <v>0</v>
      </c>
      <c r="J150" s="82">
        <v>10</v>
      </c>
      <c r="K150" s="81">
        <v>0</v>
      </c>
      <c r="L150" s="81">
        <v>0</v>
      </c>
      <c r="M150" s="125">
        <f t="shared" si="71"/>
        <v>10</v>
      </c>
    </row>
    <row r="151" spans="1:13" ht="15" customHeight="1" x14ac:dyDescent="0.3">
      <c r="A151" s="78">
        <v>33</v>
      </c>
      <c r="B151" s="79"/>
      <c r="C151" s="80" t="s">
        <v>248</v>
      </c>
      <c r="D151" s="80" t="s">
        <v>249</v>
      </c>
      <c r="E151" s="81">
        <v>0</v>
      </c>
      <c r="F151" s="81">
        <v>0</v>
      </c>
      <c r="G151" s="81">
        <v>0</v>
      </c>
      <c r="H151" s="81">
        <v>0</v>
      </c>
      <c r="I151" s="81">
        <v>0</v>
      </c>
      <c r="J151" s="82">
        <v>10</v>
      </c>
      <c r="K151" s="81">
        <v>0</v>
      </c>
      <c r="L151" s="81">
        <v>13</v>
      </c>
      <c r="M151" s="125">
        <f t="shared" si="71"/>
        <v>23</v>
      </c>
    </row>
    <row r="152" spans="1:13" ht="15" customHeight="1" x14ac:dyDescent="0.3">
      <c r="A152" s="78">
        <v>33</v>
      </c>
      <c r="B152" s="79"/>
      <c r="C152" s="80" t="s">
        <v>250</v>
      </c>
      <c r="D152" s="80" t="s">
        <v>251</v>
      </c>
      <c r="E152" s="81">
        <v>0</v>
      </c>
      <c r="F152" s="81">
        <v>0</v>
      </c>
      <c r="G152" s="81">
        <v>0</v>
      </c>
      <c r="H152" s="81">
        <v>0</v>
      </c>
      <c r="I152" s="81">
        <v>0</v>
      </c>
      <c r="J152" s="82">
        <v>0</v>
      </c>
      <c r="K152" s="81">
        <v>0</v>
      </c>
      <c r="L152" s="81">
        <v>0</v>
      </c>
      <c r="M152" s="125">
        <f t="shared" si="71"/>
        <v>0</v>
      </c>
    </row>
    <row r="153" spans="1:13" ht="15" customHeight="1" x14ac:dyDescent="0.3">
      <c r="A153" s="78">
        <v>33</v>
      </c>
      <c r="B153" s="79"/>
      <c r="C153" s="80" t="s">
        <v>252</v>
      </c>
      <c r="D153" s="80" t="s">
        <v>253</v>
      </c>
      <c r="E153" s="81">
        <v>0</v>
      </c>
      <c r="F153" s="81">
        <v>0</v>
      </c>
      <c r="G153" s="81">
        <v>0</v>
      </c>
      <c r="H153" s="81">
        <v>0</v>
      </c>
      <c r="I153" s="81">
        <v>0</v>
      </c>
      <c r="J153" s="82">
        <v>0</v>
      </c>
      <c r="K153" s="81">
        <v>0</v>
      </c>
      <c r="L153" s="81">
        <v>0</v>
      </c>
      <c r="M153" s="125">
        <f t="shared" si="71"/>
        <v>0</v>
      </c>
    </row>
    <row r="154" spans="1:13" ht="15" customHeight="1" x14ac:dyDescent="0.3">
      <c r="A154" s="68">
        <v>33</v>
      </c>
      <c r="B154" s="49"/>
      <c r="C154" s="53" t="s">
        <v>254</v>
      </c>
      <c r="D154" s="49" t="s">
        <v>255</v>
      </c>
      <c r="E154" s="47">
        <v>0</v>
      </c>
      <c r="F154" s="109">
        <v>0</v>
      </c>
      <c r="G154" s="47">
        <v>0</v>
      </c>
      <c r="H154" s="47">
        <v>13</v>
      </c>
      <c r="I154" s="47">
        <v>15</v>
      </c>
      <c r="J154" s="48">
        <v>9</v>
      </c>
      <c r="K154" s="47">
        <v>10</v>
      </c>
      <c r="L154" s="47">
        <v>12</v>
      </c>
      <c r="M154" s="125">
        <f t="shared" si="71"/>
        <v>59</v>
      </c>
    </row>
    <row r="155" spans="1:13" ht="15" customHeight="1" x14ac:dyDescent="0.3">
      <c r="A155" s="83">
        <v>33</v>
      </c>
      <c r="B155" s="49"/>
      <c r="C155" s="52" t="s">
        <v>256</v>
      </c>
      <c r="D155" s="49" t="s">
        <v>257</v>
      </c>
      <c r="E155" s="47">
        <f t="shared" ref="E155" si="84">E156+E157</f>
        <v>0</v>
      </c>
      <c r="F155" s="47">
        <f>F156+F157</f>
        <v>0</v>
      </c>
      <c r="G155" s="47">
        <f>G156+G157</f>
        <v>0</v>
      </c>
      <c r="H155" s="47">
        <f t="shared" ref="H155" si="85">H156+H157</f>
        <v>18</v>
      </c>
      <c r="I155" s="47">
        <v>3</v>
      </c>
      <c r="J155" s="48">
        <f t="shared" ref="J155:K155" si="86">J156+J157</f>
        <v>15</v>
      </c>
      <c r="K155" s="47">
        <f t="shared" si="86"/>
        <v>0</v>
      </c>
      <c r="L155" s="47">
        <f>L156+L157</f>
        <v>12</v>
      </c>
      <c r="M155" s="125">
        <f t="shared" si="71"/>
        <v>48</v>
      </c>
    </row>
    <row r="156" spans="1:13" ht="15" customHeight="1" x14ac:dyDescent="0.3">
      <c r="A156" s="78">
        <v>33</v>
      </c>
      <c r="B156" s="79"/>
      <c r="C156" s="80" t="s">
        <v>258</v>
      </c>
      <c r="D156" s="80" t="s">
        <v>259</v>
      </c>
      <c r="E156" s="81">
        <v>0</v>
      </c>
      <c r="F156" s="81">
        <v>0</v>
      </c>
      <c r="G156" s="81">
        <v>0</v>
      </c>
      <c r="H156" s="81">
        <v>0</v>
      </c>
      <c r="I156" s="81">
        <v>3</v>
      </c>
      <c r="J156" s="82">
        <v>12</v>
      </c>
      <c r="K156" s="81">
        <v>0</v>
      </c>
      <c r="L156" s="81">
        <v>0</v>
      </c>
      <c r="M156" s="125">
        <f t="shared" si="71"/>
        <v>15</v>
      </c>
    </row>
    <row r="157" spans="1:13" ht="15" customHeight="1" x14ac:dyDescent="0.3">
      <c r="A157" s="78">
        <v>33</v>
      </c>
      <c r="B157" s="79"/>
      <c r="C157" s="80" t="s">
        <v>260</v>
      </c>
      <c r="D157" s="80" t="s">
        <v>261</v>
      </c>
      <c r="E157" s="81">
        <v>0</v>
      </c>
      <c r="F157" s="81">
        <v>0</v>
      </c>
      <c r="G157" s="81">
        <v>0</v>
      </c>
      <c r="H157" s="81">
        <v>18</v>
      </c>
      <c r="I157" s="81">
        <v>0</v>
      </c>
      <c r="J157" s="82">
        <v>3</v>
      </c>
      <c r="K157" s="81">
        <v>0</v>
      </c>
      <c r="L157" s="81">
        <v>12</v>
      </c>
      <c r="M157" s="125">
        <f t="shared" si="71"/>
        <v>33</v>
      </c>
    </row>
    <row r="158" spans="1:13" ht="15" customHeight="1" x14ac:dyDescent="0.3">
      <c r="A158" s="110">
        <v>33</v>
      </c>
      <c r="B158" s="84"/>
      <c r="C158" s="53" t="s">
        <v>746</v>
      </c>
      <c r="D158" s="49" t="s">
        <v>672</v>
      </c>
      <c r="E158" s="47">
        <v>0</v>
      </c>
      <c r="F158" s="109">
        <v>0</v>
      </c>
      <c r="G158" s="47">
        <v>0</v>
      </c>
      <c r="H158" s="75">
        <v>0</v>
      </c>
      <c r="I158" s="47">
        <v>0</v>
      </c>
      <c r="J158" s="48">
        <v>25</v>
      </c>
      <c r="K158" s="47">
        <v>0</v>
      </c>
      <c r="L158" s="49">
        <v>14</v>
      </c>
      <c r="M158" s="125">
        <f t="shared" si="71"/>
        <v>39</v>
      </c>
    </row>
    <row r="159" spans="1:13" ht="15" customHeight="1" x14ac:dyDescent="0.3">
      <c r="A159" s="68">
        <v>33</v>
      </c>
      <c r="B159" s="49"/>
      <c r="C159" s="53" t="s">
        <v>262</v>
      </c>
      <c r="D159" s="53" t="s">
        <v>263</v>
      </c>
      <c r="E159" s="47">
        <v>0</v>
      </c>
      <c r="F159" s="109">
        <v>0</v>
      </c>
      <c r="G159" s="47">
        <v>0</v>
      </c>
      <c r="H159" s="47">
        <v>14</v>
      </c>
      <c r="I159" s="47">
        <v>25</v>
      </c>
      <c r="J159" s="48">
        <v>21</v>
      </c>
      <c r="K159" s="47">
        <v>17</v>
      </c>
      <c r="L159" s="49">
        <v>20</v>
      </c>
      <c r="M159" s="125">
        <f t="shared" si="71"/>
        <v>97</v>
      </c>
    </row>
    <row r="160" spans="1:13" ht="15" customHeight="1" x14ac:dyDescent="0.3">
      <c r="A160" s="68">
        <v>33</v>
      </c>
      <c r="B160" s="49"/>
      <c r="C160" s="53" t="s">
        <v>264</v>
      </c>
      <c r="D160" s="49" t="s">
        <v>265</v>
      </c>
      <c r="E160" s="47">
        <v>5</v>
      </c>
      <c r="F160" s="47">
        <v>24</v>
      </c>
      <c r="G160" s="47">
        <v>22</v>
      </c>
      <c r="H160" s="47">
        <v>25</v>
      </c>
      <c r="I160" s="47">
        <v>30</v>
      </c>
      <c r="J160" s="48">
        <v>30</v>
      </c>
      <c r="K160" s="47">
        <v>20</v>
      </c>
      <c r="L160" s="49">
        <v>20</v>
      </c>
      <c r="M160" s="125">
        <f t="shared" si="71"/>
        <v>176</v>
      </c>
    </row>
    <row r="161" spans="1:13" ht="15" customHeight="1" x14ac:dyDescent="0.3">
      <c r="A161" s="68">
        <v>33</v>
      </c>
      <c r="B161" s="49"/>
      <c r="C161" s="53" t="s">
        <v>266</v>
      </c>
      <c r="D161" s="49" t="s">
        <v>267</v>
      </c>
      <c r="E161" s="47">
        <v>1</v>
      </c>
      <c r="F161" s="47">
        <v>4</v>
      </c>
      <c r="G161" s="47">
        <v>3</v>
      </c>
      <c r="H161" s="47">
        <v>6</v>
      </c>
      <c r="I161" s="47">
        <v>4</v>
      </c>
      <c r="J161" s="48">
        <v>11</v>
      </c>
      <c r="K161" s="47">
        <v>4</v>
      </c>
      <c r="L161" s="49">
        <v>4</v>
      </c>
      <c r="M161" s="125">
        <f t="shared" si="71"/>
        <v>37</v>
      </c>
    </row>
    <row r="162" spans="1:13" ht="15" customHeight="1" x14ac:dyDescent="0.3">
      <c r="A162" s="85">
        <v>34</v>
      </c>
      <c r="B162" s="86" t="s">
        <v>268</v>
      </c>
      <c r="C162" s="86"/>
      <c r="D162" s="86"/>
      <c r="E162" s="87">
        <f t="shared" ref="E162:F162" si="87">E163+E166+E167+E168+E169+E170+E171+E172</f>
        <v>83</v>
      </c>
      <c r="F162" s="87">
        <f t="shared" si="87"/>
        <v>40</v>
      </c>
      <c r="G162" s="87">
        <f>G163+G166+G167+G168+G169+G170+G171+G172</f>
        <v>23</v>
      </c>
      <c r="H162" s="87">
        <f t="shared" ref="H162" si="88">H163+H166+H167+H168+H169+H170+H171+H172</f>
        <v>34</v>
      </c>
      <c r="I162" s="87">
        <f t="shared" ref="I162" si="89">I163+I166+I167+I168+I169+I170+I171+I172</f>
        <v>65</v>
      </c>
      <c r="J162" s="88">
        <f t="shared" ref="J162:K162" si="90">J163+J166+J167+J168+J169+J170+J171+J172</f>
        <v>56</v>
      </c>
      <c r="K162" s="87">
        <f t="shared" si="90"/>
        <v>35</v>
      </c>
      <c r="L162" s="87">
        <f>L163+L166+L167+L168+L169+L170+L171+L172</f>
        <v>39</v>
      </c>
      <c r="M162" s="89">
        <f t="shared" si="71"/>
        <v>375</v>
      </c>
    </row>
    <row r="163" spans="1:13" ht="15" customHeight="1" x14ac:dyDescent="0.3">
      <c r="A163" s="68">
        <v>34</v>
      </c>
      <c r="B163" s="49"/>
      <c r="C163" s="53" t="s">
        <v>269</v>
      </c>
      <c r="D163" s="49" t="s">
        <v>270</v>
      </c>
      <c r="E163" s="47">
        <f t="shared" ref="E163" si="91">E164+E165</f>
        <v>17</v>
      </c>
      <c r="F163" s="47">
        <f>F164+F165</f>
        <v>0</v>
      </c>
      <c r="G163" s="47">
        <f>G164+G165</f>
        <v>7</v>
      </c>
      <c r="H163" s="47">
        <f t="shared" ref="H163" si="92">H164+H165</f>
        <v>4</v>
      </c>
      <c r="I163" s="47">
        <v>15</v>
      </c>
      <c r="J163" s="48">
        <f t="shared" ref="J163:K163" si="93">J164+J165</f>
        <v>12</v>
      </c>
      <c r="K163" s="47">
        <f t="shared" si="93"/>
        <v>3</v>
      </c>
      <c r="L163" s="47">
        <f>L164+L165</f>
        <v>3</v>
      </c>
      <c r="M163" s="125">
        <f t="shared" si="71"/>
        <v>61</v>
      </c>
    </row>
    <row r="164" spans="1:13" ht="15" customHeight="1" x14ac:dyDescent="0.3">
      <c r="A164" s="78">
        <v>34</v>
      </c>
      <c r="B164" s="79"/>
      <c r="C164" s="80" t="s">
        <v>271</v>
      </c>
      <c r="D164" s="80" t="s">
        <v>272</v>
      </c>
      <c r="E164" s="81">
        <v>10</v>
      </c>
      <c r="F164" s="81">
        <v>0</v>
      </c>
      <c r="G164" s="81">
        <v>5</v>
      </c>
      <c r="H164" s="81">
        <v>2</v>
      </c>
      <c r="I164" s="81">
        <v>10</v>
      </c>
      <c r="J164" s="82">
        <v>7</v>
      </c>
      <c r="K164" s="81">
        <v>1</v>
      </c>
      <c r="L164" s="81">
        <v>1</v>
      </c>
      <c r="M164" s="125">
        <f t="shared" si="71"/>
        <v>36</v>
      </c>
    </row>
    <row r="165" spans="1:13" ht="15" customHeight="1" x14ac:dyDescent="0.3">
      <c r="A165" s="78">
        <v>34</v>
      </c>
      <c r="B165" s="79"/>
      <c r="C165" s="80" t="s">
        <v>273</v>
      </c>
      <c r="D165" s="80" t="s">
        <v>274</v>
      </c>
      <c r="E165" s="81">
        <v>7</v>
      </c>
      <c r="F165" s="81">
        <v>0</v>
      </c>
      <c r="G165" s="81">
        <v>2</v>
      </c>
      <c r="H165" s="81">
        <v>2</v>
      </c>
      <c r="I165" s="81">
        <v>5</v>
      </c>
      <c r="J165" s="82">
        <v>5</v>
      </c>
      <c r="K165" s="81">
        <v>2</v>
      </c>
      <c r="L165" s="81">
        <v>2</v>
      </c>
      <c r="M165" s="125">
        <f t="shared" si="71"/>
        <v>25</v>
      </c>
    </row>
    <row r="166" spans="1:13" ht="15" customHeight="1" x14ac:dyDescent="0.3">
      <c r="A166" s="68">
        <v>34</v>
      </c>
      <c r="B166" s="49"/>
      <c r="C166" s="95" t="s">
        <v>275</v>
      </c>
      <c r="D166" s="95" t="s">
        <v>276</v>
      </c>
      <c r="E166" s="47">
        <v>1</v>
      </c>
      <c r="F166" s="47">
        <v>0</v>
      </c>
      <c r="G166" s="47">
        <v>3</v>
      </c>
      <c r="H166" s="47">
        <v>2</v>
      </c>
      <c r="I166" s="47">
        <v>0</v>
      </c>
      <c r="J166" s="48">
        <v>2</v>
      </c>
      <c r="K166" s="47">
        <v>3</v>
      </c>
      <c r="L166" s="49">
        <v>1</v>
      </c>
      <c r="M166" s="125">
        <f t="shared" si="71"/>
        <v>12</v>
      </c>
    </row>
    <row r="167" spans="1:13" ht="15" customHeight="1" x14ac:dyDescent="0.3">
      <c r="A167" s="68">
        <v>34</v>
      </c>
      <c r="B167" s="49"/>
      <c r="C167" s="94" t="s">
        <v>277</v>
      </c>
      <c r="D167" s="107" t="s">
        <v>278</v>
      </c>
      <c r="E167" s="47">
        <v>0</v>
      </c>
      <c r="F167" s="47">
        <v>0</v>
      </c>
      <c r="G167" s="47">
        <v>0</v>
      </c>
      <c r="H167" s="75">
        <v>0</v>
      </c>
      <c r="I167" s="47">
        <v>0</v>
      </c>
      <c r="J167" s="48">
        <v>0</v>
      </c>
      <c r="K167" s="47">
        <v>0</v>
      </c>
      <c r="L167" s="49">
        <v>0</v>
      </c>
      <c r="M167" s="125">
        <f t="shared" si="71"/>
        <v>0</v>
      </c>
    </row>
    <row r="168" spans="1:13" ht="15" customHeight="1" x14ac:dyDescent="0.3">
      <c r="A168" s="83">
        <v>34</v>
      </c>
      <c r="B168" s="52"/>
      <c r="C168" s="111" t="s">
        <v>279</v>
      </c>
      <c r="D168" s="107" t="s">
        <v>280</v>
      </c>
      <c r="E168" s="47">
        <v>5</v>
      </c>
      <c r="F168" s="47">
        <v>0</v>
      </c>
      <c r="G168" s="47">
        <v>0</v>
      </c>
      <c r="H168" s="75">
        <v>0</v>
      </c>
      <c r="I168" s="47">
        <v>5</v>
      </c>
      <c r="J168" s="48">
        <v>0</v>
      </c>
      <c r="K168" s="47">
        <v>0</v>
      </c>
      <c r="L168" s="49">
        <v>0</v>
      </c>
      <c r="M168" s="125">
        <f t="shared" si="71"/>
        <v>10</v>
      </c>
    </row>
    <row r="169" spans="1:13" ht="15" customHeight="1" x14ac:dyDescent="0.3">
      <c r="A169" s="68">
        <v>34</v>
      </c>
      <c r="B169" s="49"/>
      <c r="C169" s="53" t="s">
        <v>281</v>
      </c>
      <c r="D169" s="53" t="s">
        <v>282</v>
      </c>
      <c r="E169" s="47">
        <v>10</v>
      </c>
      <c r="F169" s="47">
        <v>2</v>
      </c>
      <c r="G169" s="47">
        <v>3</v>
      </c>
      <c r="H169" s="47">
        <v>5</v>
      </c>
      <c r="I169" s="47">
        <v>10</v>
      </c>
      <c r="J169" s="48">
        <v>15</v>
      </c>
      <c r="K169" s="47">
        <v>9</v>
      </c>
      <c r="L169" s="49">
        <v>5</v>
      </c>
      <c r="M169" s="125">
        <f t="shared" si="71"/>
        <v>59</v>
      </c>
    </row>
    <row r="170" spans="1:13" ht="15" customHeight="1" x14ac:dyDescent="0.3">
      <c r="A170" s="68">
        <v>34</v>
      </c>
      <c r="B170" s="49"/>
      <c r="C170" s="53" t="s">
        <v>283</v>
      </c>
      <c r="D170" s="49" t="s">
        <v>284</v>
      </c>
      <c r="E170" s="47">
        <v>20</v>
      </c>
      <c r="F170" s="47">
        <v>20</v>
      </c>
      <c r="G170" s="47">
        <v>2</v>
      </c>
      <c r="H170" s="47">
        <v>8</v>
      </c>
      <c r="I170" s="47">
        <v>5</v>
      </c>
      <c r="J170" s="48">
        <v>10</v>
      </c>
      <c r="K170" s="47">
        <v>2</v>
      </c>
      <c r="L170" s="49">
        <v>15</v>
      </c>
      <c r="M170" s="125">
        <f t="shared" si="71"/>
        <v>82</v>
      </c>
    </row>
    <row r="171" spans="1:13" ht="15" customHeight="1" x14ac:dyDescent="0.3">
      <c r="A171" s="68">
        <v>34</v>
      </c>
      <c r="B171" s="49"/>
      <c r="C171" s="53" t="s">
        <v>285</v>
      </c>
      <c r="D171" s="49" t="s">
        <v>286</v>
      </c>
      <c r="E171" s="47">
        <v>20</v>
      </c>
      <c r="F171" s="47">
        <v>11</v>
      </c>
      <c r="G171" s="47">
        <v>6</v>
      </c>
      <c r="H171" s="47">
        <v>10</v>
      </c>
      <c r="I171" s="47">
        <v>15</v>
      </c>
      <c r="J171" s="48">
        <v>7</v>
      </c>
      <c r="K171" s="47">
        <v>13</v>
      </c>
      <c r="L171" s="49">
        <v>10</v>
      </c>
      <c r="M171" s="125">
        <f t="shared" si="71"/>
        <v>92</v>
      </c>
    </row>
    <row r="172" spans="1:13" ht="15" customHeight="1" x14ac:dyDescent="0.3">
      <c r="A172" s="68">
        <v>34</v>
      </c>
      <c r="B172" s="49"/>
      <c r="C172" s="53" t="s">
        <v>287</v>
      </c>
      <c r="D172" s="49" t="s">
        <v>288</v>
      </c>
      <c r="E172" s="75">
        <f t="shared" ref="E172" si="94">E173+E174+E175</f>
        <v>10</v>
      </c>
      <c r="F172" s="75">
        <f>F173+F174+F175</f>
        <v>7</v>
      </c>
      <c r="G172" s="75">
        <f>G173+G174+G175</f>
        <v>2</v>
      </c>
      <c r="H172" s="75">
        <f t="shared" ref="H172" si="95">H173+H174+H175</f>
        <v>5</v>
      </c>
      <c r="I172" s="75">
        <v>15</v>
      </c>
      <c r="J172" s="76">
        <f t="shared" ref="J172:K172" si="96">J173+J174+J175</f>
        <v>10</v>
      </c>
      <c r="K172" s="75">
        <f t="shared" si="96"/>
        <v>5</v>
      </c>
      <c r="L172" s="75">
        <f>L173+L174+L175</f>
        <v>5</v>
      </c>
      <c r="M172" s="125">
        <f t="shared" si="71"/>
        <v>59</v>
      </c>
    </row>
    <row r="173" spans="1:13" ht="15" customHeight="1" x14ac:dyDescent="0.3">
      <c r="A173" s="78">
        <v>34</v>
      </c>
      <c r="B173" s="79"/>
      <c r="C173" s="80" t="s">
        <v>289</v>
      </c>
      <c r="D173" s="80" t="s">
        <v>290</v>
      </c>
      <c r="E173" s="81">
        <v>0</v>
      </c>
      <c r="F173" s="81">
        <v>0</v>
      </c>
      <c r="G173" s="81">
        <v>0</v>
      </c>
      <c r="H173" s="81">
        <v>0</v>
      </c>
      <c r="I173" s="81">
        <v>0</v>
      </c>
      <c r="J173" s="82">
        <v>0</v>
      </c>
      <c r="K173" s="81">
        <v>0</v>
      </c>
      <c r="L173" s="81">
        <v>0</v>
      </c>
      <c r="M173" s="125">
        <f t="shared" si="71"/>
        <v>0</v>
      </c>
    </row>
    <row r="174" spans="1:13" ht="15" customHeight="1" x14ac:dyDescent="0.3">
      <c r="A174" s="78">
        <v>34</v>
      </c>
      <c r="B174" s="79"/>
      <c r="C174" s="80" t="s">
        <v>291</v>
      </c>
      <c r="D174" s="80" t="s">
        <v>292</v>
      </c>
      <c r="E174" s="81">
        <v>0</v>
      </c>
      <c r="F174" s="81">
        <v>0</v>
      </c>
      <c r="G174" s="81">
        <v>0</v>
      </c>
      <c r="H174" s="81">
        <v>0</v>
      </c>
      <c r="I174" s="81">
        <v>0</v>
      </c>
      <c r="J174" s="82">
        <v>0</v>
      </c>
      <c r="K174" s="81">
        <v>0</v>
      </c>
      <c r="L174" s="81">
        <v>0</v>
      </c>
      <c r="M174" s="125">
        <f t="shared" si="71"/>
        <v>0</v>
      </c>
    </row>
    <row r="175" spans="1:13" ht="15" customHeight="1" x14ac:dyDescent="0.3">
      <c r="A175" s="78">
        <v>34</v>
      </c>
      <c r="B175" s="79"/>
      <c r="C175" s="80" t="s">
        <v>293</v>
      </c>
      <c r="D175" s="80" t="s">
        <v>294</v>
      </c>
      <c r="E175" s="81">
        <v>10</v>
      </c>
      <c r="F175" s="81">
        <v>7</v>
      </c>
      <c r="G175" s="81">
        <v>2</v>
      </c>
      <c r="H175" s="81">
        <v>5</v>
      </c>
      <c r="I175" s="81">
        <v>15</v>
      </c>
      <c r="J175" s="82">
        <v>10</v>
      </c>
      <c r="K175" s="81">
        <v>5</v>
      </c>
      <c r="L175" s="81">
        <v>5</v>
      </c>
      <c r="M175" s="125">
        <f t="shared" si="71"/>
        <v>59</v>
      </c>
    </row>
    <row r="176" spans="1:13" ht="15" customHeight="1" x14ac:dyDescent="0.3">
      <c r="A176" s="85">
        <v>36</v>
      </c>
      <c r="B176" s="86" t="s">
        <v>295</v>
      </c>
      <c r="C176" s="86"/>
      <c r="D176" s="86"/>
      <c r="E176" s="87">
        <f t="shared" ref="E176:F176" si="97">E177+E178+E179+E180+E181+E182+E183+E184+E185+E186+E187+E188+E189+E190+E191+E192+E193</f>
        <v>232</v>
      </c>
      <c r="F176" s="87">
        <f t="shared" si="97"/>
        <v>268</v>
      </c>
      <c r="G176" s="87">
        <f>G177+G178+G179+G180+G181+G182+G183+G184+G185+G186+G187+G188+G189+G190+G191+G192+G193</f>
        <v>308</v>
      </c>
      <c r="H176" s="87">
        <f t="shared" ref="H176" si="98">H177+H178+H179+H180+H181+H182+H183+H184+H185+H186+H187+H188+H189+H190+H191+H192+H193</f>
        <v>443</v>
      </c>
      <c r="I176" s="87">
        <f t="shared" ref="I176" si="99">I177+I178+I179+I180+I181+I182+I183+I184+I185+I186+I187+I188+I189+I190+I191+I192+I193</f>
        <v>569</v>
      </c>
      <c r="J176" s="88">
        <f t="shared" ref="J176:K176" si="100">J177+J178+J179+J180+J181+J182+J183+J184+J185+J186+J187+J188+J189+J190+J191+J192+J193</f>
        <v>388</v>
      </c>
      <c r="K176" s="87">
        <f t="shared" si="100"/>
        <v>571</v>
      </c>
      <c r="L176" s="87">
        <f>L177+L178+L179+L180+L181+L182+L183+L184+L185+L186+L187+L188+L189+L190+L191+L192+L193</f>
        <v>394</v>
      </c>
      <c r="M176" s="89">
        <f t="shared" si="71"/>
        <v>3173</v>
      </c>
    </row>
    <row r="177" spans="1:13" ht="15" customHeight="1" x14ac:dyDescent="0.3">
      <c r="A177" s="68">
        <v>36</v>
      </c>
      <c r="B177" s="45"/>
      <c r="C177" s="53" t="s">
        <v>296</v>
      </c>
      <c r="D177" s="49" t="s">
        <v>297</v>
      </c>
      <c r="E177" s="47">
        <v>56</v>
      </c>
      <c r="F177" s="47">
        <v>35</v>
      </c>
      <c r="G177" s="47">
        <v>40</v>
      </c>
      <c r="H177" s="47">
        <v>102</v>
      </c>
      <c r="I177" s="47">
        <v>107</v>
      </c>
      <c r="J177" s="48">
        <v>49</v>
      </c>
      <c r="K177" s="47">
        <v>78</v>
      </c>
      <c r="L177" s="49">
        <v>73</v>
      </c>
      <c r="M177" s="125">
        <f t="shared" si="71"/>
        <v>540</v>
      </c>
    </row>
    <row r="178" spans="1:13" ht="15" customHeight="1" x14ac:dyDescent="0.3">
      <c r="A178" s="68">
        <v>36</v>
      </c>
      <c r="B178" s="45"/>
      <c r="C178" s="53" t="s">
        <v>298</v>
      </c>
      <c r="D178" s="49" t="s">
        <v>299</v>
      </c>
      <c r="E178" s="75">
        <v>11</v>
      </c>
      <c r="F178" s="75">
        <v>11</v>
      </c>
      <c r="G178" s="75">
        <v>14</v>
      </c>
      <c r="H178" s="75">
        <v>18</v>
      </c>
      <c r="I178" s="75">
        <v>45</v>
      </c>
      <c r="J178" s="76">
        <v>23</v>
      </c>
      <c r="K178" s="75">
        <v>37</v>
      </c>
      <c r="L178" s="49">
        <v>3</v>
      </c>
      <c r="M178" s="125">
        <f t="shared" si="71"/>
        <v>162</v>
      </c>
    </row>
    <row r="179" spans="1:13" ht="15" customHeight="1" x14ac:dyDescent="0.3">
      <c r="A179" s="68">
        <v>36</v>
      </c>
      <c r="B179" s="45"/>
      <c r="C179" s="53" t="s">
        <v>300</v>
      </c>
      <c r="D179" s="49" t="s">
        <v>301</v>
      </c>
      <c r="E179" s="47">
        <v>25</v>
      </c>
      <c r="F179" s="47">
        <v>30</v>
      </c>
      <c r="G179" s="47">
        <v>34</v>
      </c>
      <c r="H179" s="47">
        <v>50</v>
      </c>
      <c r="I179" s="47">
        <v>77</v>
      </c>
      <c r="J179" s="48">
        <v>80</v>
      </c>
      <c r="K179" s="47">
        <v>73</v>
      </c>
      <c r="L179" s="49">
        <v>92</v>
      </c>
      <c r="M179" s="125">
        <f t="shared" si="71"/>
        <v>461</v>
      </c>
    </row>
    <row r="180" spans="1:13" ht="15" customHeight="1" x14ac:dyDescent="0.3">
      <c r="A180" s="68">
        <v>36</v>
      </c>
      <c r="B180" s="49"/>
      <c r="C180" s="53" t="s">
        <v>302</v>
      </c>
      <c r="D180" s="49" t="s">
        <v>303</v>
      </c>
      <c r="E180" s="47">
        <v>15</v>
      </c>
      <c r="F180" s="47">
        <v>60</v>
      </c>
      <c r="G180" s="47">
        <v>53</v>
      </c>
      <c r="H180" s="47">
        <v>80</v>
      </c>
      <c r="I180" s="47">
        <v>105</v>
      </c>
      <c r="J180" s="48">
        <v>66</v>
      </c>
      <c r="K180" s="47">
        <v>154</v>
      </c>
      <c r="L180" s="49">
        <v>90</v>
      </c>
      <c r="M180" s="125">
        <f t="shared" si="71"/>
        <v>623</v>
      </c>
    </row>
    <row r="181" spans="1:13" ht="15" customHeight="1" x14ac:dyDescent="0.3">
      <c r="A181" s="68">
        <v>36</v>
      </c>
      <c r="B181" s="49"/>
      <c r="C181" s="53" t="s">
        <v>304</v>
      </c>
      <c r="D181" s="49" t="s">
        <v>305</v>
      </c>
      <c r="E181" s="47">
        <v>8</v>
      </c>
      <c r="F181" s="47">
        <v>8</v>
      </c>
      <c r="G181" s="47">
        <v>20</v>
      </c>
      <c r="H181" s="47">
        <v>20</v>
      </c>
      <c r="I181" s="47">
        <v>35</v>
      </c>
      <c r="J181" s="48">
        <v>20</v>
      </c>
      <c r="K181" s="47">
        <v>40</v>
      </c>
      <c r="L181" s="49">
        <v>21</v>
      </c>
      <c r="M181" s="125">
        <f t="shared" si="71"/>
        <v>172</v>
      </c>
    </row>
    <row r="182" spans="1:13" ht="15" customHeight="1" x14ac:dyDescent="0.3">
      <c r="A182" s="83">
        <v>36</v>
      </c>
      <c r="B182" s="52"/>
      <c r="C182" s="112" t="s">
        <v>306</v>
      </c>
      <c r="D182" s="49" t="s">
        <v>307</v>
      </c>
      <c r="E182" s="75">
        <v>0</v>
      </c>
      <c r="F182" s="75">
        <v>0</v>
      </c>
      <c r="G182" s="75">
        <v>0</v>
      </c>
      <c r="H182" s="75">
        <v>0</v>
      </c>
      <c r="I182" s="75">
        <v>0</v>
      </c>
      <c r="J182" s="76">
        <v>0</v>
      </c>
      <c r="K182" s="75">
        <v>0</v>
      </c>
      <c r="L182" s="49">
        <v>15</v>
      </c>
      <c r="M182" s="125">
        <f t="shared" si="71"/>
        <v>15</v>
      </c>
    </row>
    <row r="183" spans="1:13" ht="15" customHeight="1" x14ac:dyDescent="0.3">
      <c r="A183" s="68">
        <v>36</v>
      </c>
      <c r="B183" s="49"/>
      <c r="C183" s="53" t="s">
        <v>308</v>
      </c>
      <c r="D183" s="49" t="s">
        <v>309</v>
      </c>
      <c r="E183" s="47">
        <v>2</v>
      </c>
      <c r="F183" s="47">
        <v>0</v>
      </c>
      <c r="G183" s="47">
        <v>6</v>
      </c>
      <c r="H183" s="47">
        <v>1</v>
      </c>
      <c r="I183" s="47">
        <v>10</v>
      </c>
      <c r="J183" s="48">
        <v>11</v>
      </c>
      <c r="K183" s="47">
        <v>9</v>
      </c>
      <c r="L183" s="49">
        <v>7</v>
      </c>
      <c r="M183" s="125">
        <f t="shared" si="71"/>
        <v>46</v>
      </c>
    </row>
    <row r="184" spans="1:13" ht="15" customHeight="1" x14ac:dyDescent="0.3">
      <c r="A184" s="68">
        <v>36</v>
      </c>
      <c r="B184" s="49"/>
      <c r="C184" s="46" t="s">
        <v>310</v>
      </c>
      <c r="D184" s="46" t="s">
        <v>311</v>
      </c>
      <c r="E184" s="47">
        <v>0</v>
      </c>
      <c r="F184" s="47">
        <v>0</v>
      </c>
      <c r="G184" s="47">
        <v>7</v>
      </c>
      <c r="H184" s="75">
        <v>0</v>
      </c>
      <c r="I184" s="47">
        <v>7</v>
      </c>
      <c r="J184" s="48">
        <v>0</v>
      </c>
      <c r="K184" s="47">
        <v>0</v>
      </c>
      <c r="L184" s="49">
        <v>0</v>
      </c>
      <c r="M184" s="125">
        <f t="shared" si="71"/>
        <v>14</v>
      </c>
    </row>
    <row r="185" spans="1:13" ht="15" customHeight="1" x14ac:dyDescent="0.3">
      <c r="A185" s="68">
        <v>36</v>
      </c>
      <c r="B185" s="49"/>
      <c r="C185" s="53" t="s">
        <v>312</v>
      </c>
      <c r="D185" s="49" t="s">
        <v>313</v>
      </c>
      <c r="E185" s="75">
        <v>0</v>
      </c>
      <c r="F185" s="75">
        <v>0</v>
      </c>
      <c r="G185" s="75">
        <v>0</v>
      </c>
      <c r="H185" s="75">
        <v>0</v>
      </c>
      <c r="I185" s="75">
        <v>7</v>
      </c>
      <c r="J185" s="76">
        <v>10</v>
      </c>
      <c r="K185" s="75">
        <v>7</v>
      </c>
      <c r="L185" s="49">
        <v>0</v>
      </c>
      <c r="M185" s="125">
        <f t="shared" si="71"/>
        <v>24</v>
      </c>
    </row>
    <row r="186" spans="1:13" ht="15" customHeight="1" x14ac:dyDescent="0.3">
      <c r="A186" s="68">
        <v>36</v>
      </c>
      <c r="B186" s="49"/>
      <c r="C186" s="53" t="s">
        <v>314</v>
      </c>
      <c r="D186" s="49" t="s">
        <v>315</v>
      </c>
      <c r="E186" s="75">
        <v>10</v>
      </c>
      <c r="F186" s="75">
        <v>12</v>
      </c>
      <c r="G186" s="75">
        <v>10</v>
      </c>
      <c r="H186" s="75">
        <v>19</v>
      </c>
      <c r="I186" s="75">
        <v>17</v>
      </c>
      <c r="J186" s="76">
        <v>11</v>
      </c>
      <c r="K186" s="75">
        <v>10</v>
      </c>
      <c r="L186" s="49">
        <v>15</v>
      </c>
      <c r="M186" s="125">
        <f t="shared" si="71"/>
        <v>104</v>
      </c>
    </row>
    <row r="187" spans="1:13" ht="15" customHeight="1" x14ac:dyDescent="0.3">
      <c r="A187" s="68">
        <v>36</v>
      </c>
      <c r="B187" s="49"/>
      <c r="C187" s="53" t="s">
        <v>316</v>
      </c>
      <c r="D187" s="49" t="s">
        <v>317</v>
      </c>
      <c r="E187" s="47">
        <v>70</v>
      </c>
      <c r="F187" s="47">
        <v>70</v>
      </c>
      <c r="G187" s="47">
        <v>93</v>
      </c>
      <c r="H187" s="47">
        <v>116</v>
      </c>
      <c r="I187" s="47">
        <v>112</v>
      </c>
      <c r="J187" s="48">
        <v>51</v>
      </c>
      <c r="K187" s="47">
        <v>112</v>
      </c>
      <c r="L187" s="49">
        <v>54</v>
      </c>
      <c r="M187" s="125">
        <f t="shared" si="71"/>
        <v>678</v>
      </c>
    </row>
    <row r="188" spans="1:13" ht="15" customHeight="1" x14ac:dyDescent="0.3">
      <c r="A188" s="68">
        <v>36</v>
      </c>
      <c r="B188" s="49"/>
      <c r="C188" s="53" t="s">
        <v>318</v>
      </c>
      <c r="D188" s="53" t="s">
        <v>319</v>
      </c>
      <c r="E188" s="47">
        <v>0</v>
      </c>
      <c r="F188" s="47">
        <v>0</v>
      </c>
      <c r="G188" s="47">
        <v>0</v>
      </c>
      <c r="H188" s="75">
        <v>0</v>
      </c>
      <c r="I188" s="47">
        <v>0</v>
      </c>
      <c r="J188" s="48">
        <v>0</v>
      </c>
      <c r="K188" s="47">
        <v>0</v>
      </c>
      <c r="L188" s="49">
        <v>0</v>
      </c>
      <c r="M188" s="125">
        <f t="shared" si="71"/>
        <v>0</v>
      </c>
    </row>
    <row r="189" spans="1:13" ht="15" customHeight="1" x14ac:dyDescent="0.3">
      <c r="A189" s="68">
        <v>36</v>
      </c>
      <c r="B189" s="49"/>
      <c r="C189" s="53" t="s">
        <v>320</v>
      </c>
      <c r="D189" s="49" t="s">
        <v>321</v>
      </c>
      <c r="E189" s="75">
        <v>0</v>
      </c>
      <c r="F189" s="75">
        <v>0</v>
      </c>
      <c r="G189" s="75">
        <v>1</v>
      </c>
      <c r="H189" s="75">
        <v>0</v>
      </c>
      <c r="I189" s="75">
        <v>0</v>
      </c>
      <c r="J189" s="76">
        <v>2</v>
      </c>
      <c r="K189" s="75">
        <v>12</v>
      </c>
      <c r="L189" s="49">
        <v>1</v>
      </c>
      <c r="M189" s="125">
        <f t="shared" si="71"/>
        <v>16</v>
      </c>
    </row>
    <row r="190" spans="1:13" ht="15" customHeight="1" x14ac:dyDescent="0.3">
      <c r="A190" s="68">
        <v>36</v>
      </c>
      <c r="B190" s="49"/>
      <c r="C190" s="53" t="s">
        <v>322</v>
      </c>
      <c r="D190" s="49" t="s">
        <v>323</v>
      </c>
      <c r="E190" s="47">
        <v>5</v>
      </c>
      <c r="F190" s="47">
        <v>12</v>
      </c>
      <c r="G190" s="47">
        <v>20</v>
      </c>
      <c r="H190" s="47">
        <v>10</v>
      </c>
      <c r="I190" s="47">
        <v>25</v>
      </c>
      <c r="J190" s="48">
        <v>15</v>
      </c>
      <c r="K190" s="47">
        <v>20</v>
      </c>
      <c r="L190" s="49">
        <v>10</v>
      </c>
      <c r="M190" s="125">
        <f t="shared" si="71"/>
        <v>117</v>
      </c>
    </row>
    <row r="191" spans="1:13" ht="15" customHeight="1" x14ac:dyDescent="0.3">
      <c r="A191" s="68">
        <v>36</v>
      </c>
      <c r="B191" s="49"/>
      <c r="C191" s="53" t="s">
        <v>324</v>
      </c>
      <c r="D191" s="53" t="s">
        <v>325</v>
      </c>
      <c r="E191" s="47">
        <v>0</v>
      </c>
      <c r="F191" s="47">
        <v>0</v>
      </c>
      <c r="G191" s="47">
        <v>0</v>
      </c>
      <c r="H191" s="47">
        <v>12</v>
      </c>
      <c r="I191" s="47">
        <v>0</v>
      </c>
      <c r="J191" s="48">
        <v>0</v>
      </c>
      <c r="K191" s="47">
        <v>0</v>
      </c>
      <c r="L191" s="49">
        <v>0</v>
      </c>
      <c r="M191" s="125">
        <f t="shared" si="71"/>
        <v>12</v>
      </c>
    </row>
    <row r="192" spans="1:13" ht="15" customHeight="1" x14ac:dyDescent="0.3">
      <c r="A192" s="68">
        <v>36</v>
      </c>
      <c r="B192" s="49"/>
      <c r="C192" s="53" t="s">
        <v>326</v>
      </c>
      <c r="D192" s="49" t="s">
        <v>327</v>
      </c>
      <c r="E192" s="47">
        <v>15</v>
      </c>
      <c r="F192" s="47">
        <v>10</v>
      </c>
      <c r="G192" s="47">
        <v>10</v>
      </c>
      <c r="H192" s="47">
        <v>15</v>
      </c>
      <c r="I192" s="47">
        <v>7</v>
      </c>
      <c r="J192" s="48">
        <v>20</v>
      </c>
      <c r="K192" s="47">
        <v>4</v>
      </c>
      <c r="L192" s="49">
        <v>4</v>
      </c>
      <c r="M192" s="125">
        <f t="shared" si="71"/>
        <v>85</v>
      </c>
    </row>
    <row r="193" spans="1:13" ht="15" customHeight="1" x14ac:dyDescent="0.3">
      <c r="A193" s="68">
        <v>36</v>
      </c>
      <c r="B193" s="49"/>
      <c r="C193" s="53" t="s">
        <v>328</v>
      </c>
      <c r="D193" s="49" t="s">
        <v>329</v>
      </c>
      <c r="E193" s="47">
        <v>15</v>
      </c>
      <c r="F193" s="47">
        <v>20</v>
      </c>
      <c r="G193" s="47">
        <v>0</v>
      </c>
      <c r="H193" s="75">
        <v>0</v>
      </c>
      <c r="I193" s="47">
        <v>15</v>
      </c>
      <c r="J193" s="48">
        <v>30</v>
      </c>
      <c r="K193" s="47">
        <v>15</v>
      </c>
      <c r="L193" s="49">
        <v>9</v>
      </c>
      <c r="M193" s="125">
        <f t="shared" si="71"/>
        <v>104</v>
      </c>
    </row>
    <row r="194" spans="1:13" ht="15" customHeight="1" x14ac:dyDescent="0.3">
      <c r="A194" s="85">
        <v>37</v>
      </c>
      <c r="B194" s="86" t="s">
        <v>330</v>
      </c>
      <c r="C194" s="86"/>
      <c r="D194" s="86"/>
      <c r="E194" s="87">
        <f t="shared" ref="E194:F194" si="101">E195+E196+E197+E198+E199+E200+E201+E202+E203+E204+E205+E208+E209</f>
        <v>397</v>
      </c>
      <c r="F194" s="87">
        <f t="shared" si="101"/>
        <v>344</v>
      </c>
      <c r="G194" s="87">
        <f>G195+G196+G197+G198+G199+G200+G201+G202+G203+G204+G205+G208+G209</f>
        <v>260</v>
      </c>
      <c r="H194" s="87">
        <f t="shared" ref="H194" si="102">H195+H196+H197+H198+H199+H200+H201+H202+H203+H204+H205+H208+H209</f>
        <v>339</v>
      </c>
      <c r="I194" s="87">
        <f t="shared" ref="I194" si="103">I195+I196+I197+I198+I199+I200+I201+I202+I203+I204+I205+I208+I209</f>
        <v>204</v>
      </c>
      <c r="J194" s="88">
        <f t="shared" ref="J194:K194" si="104">J195+J196+J197+J198+J199+J200+J201+J202+J203+J204+J205+J208+J209</f>
        <v>180</v>
      </c>
      <c r="K194" s="87">
        <f t="shared" si="104"/>
        <v>268</v>
      </c>
      <c r="L194" s="87">
        <f>L195+L196+L197+L198+L199+L200+L201+L202+L203+L204+L205+L208+L209</f>
        <v>404</v>
      </c>
      <c r="M194" s="89">
        <f t="shared" si="71"/>
        <v>2396</v>
      </c>
    </row>
    <row r="195" spans="1:13" ht="15" customHeight="1" x14ac:dyDescent="0.3">
      <c r="A195" s="68">
        <v>37</v>
      </c>
      <c r="B195" s="45"/>
      <c r="C195" s="53" t="s">
        <v>331</v>
      </c>
      <c r="D195" s="49" t="s">
        <v>332</v>
      </c>
      <c r="E195" s="47">
        <v>71</v>
      </c>
      <c r="F195" s="47">
        <v>92</v>
      </c>
      <c r="G195" s="47">
        <v>35</v>
      </c>
      <c r="H195" s="47">
        <v>42</v>
      </c>
      <c r="I195" s="47">
        <v>33</v>
      </c>
      <c r="J195" s="48">
        <v>31</v>
      </c>
      <c r="K195" s="47">
        <v>53</v>
      </c>
      <c r="L195" s="49">
        <v>74</v>
      </c>
      <c r="M195" s="125">
        <f t="shared" si="71"/>
        <v>431</v>
      </c>
    </row>
    <row r="196" spans="1:13" ht="15" customHeight="1" x14ac:dyDescent="0.3">
      <c r="A196" s="68">
        <v>37</v>
      </c>
      <c r="B196" s="45"/>
      <c r="C196" s="53" t="s">
        <v>333</v>
      </c>
      <c r="D196" s="53" t="s">
        <v>334</v>
      </c>
      <c r="E196" s="47">
        <v>27</v>
      </c>
      <c r="F196" s="47">
        <v>8</v>
      </c>
      <c r="G196" s="47">
        <v>27</v>
      </c>
      <c r="H196" s="47">
        <v>40</v>
      </c>
      <c r="I196" s="47">
        <v>21</v>
      </c>
      <c r="J196" s="48">
        <v>6</v>
      </c>
      <c r="K196" s="47">
        <v>4</v>
      </c>
      <c r="L196" s="49">
        <v>20</v>
      </c>
      <c r="M196" s="125">
        <f t="shared" si="71"/>
        <v>153</v>
      </c>
    </row>
    <row r="197" spans="1:13" ht="15" customHeight="1" x14ac:dyDescent="0.3">
      <c r="A197" s="68">
        <v>37</v>
      </c>
      <c r="B197" s="49"/>
      <c r="C197" s="53" t="s">
        <v>335</v>
      </c>
      <c r="D197" s="49" t="s">
        <v>336</v>
      </c>
      <c r="E197" s="47">
        <v>10</v>
      </c>
      <c r="F197" s="47">
        <v>18</v>
      </c>
      <c r="G197" s="47">
        <v>41</v>
      </c>
      <c r="H197" s="47">
        <v>51</v>
      </c>
      <c r="I197" s="47">
        <v>28</v>
      </c>
      <c r="J197" s="48">
        <v>3</v>
      </c>
      <c r="K197" s="47">
        <v>33</v>
      </c>
      <c r="L197" s="49">
        <v>40</v>
      </c>
      <c r="M197" s="125">
        <f t="shared" si="71"/>
        <v>224</v>
      </c>
    </row>
    <row r="198" spans="1:13" ht="15" customHeight="1" x14ac:dyDescent="0.3">
      <c r="A198" s="68">
        <v>37</v>
      </c>
      <c r="B198" s="49"/>
      <c r="C198" s="53" t="s">
        <v>337</v>
      </c>
      <c r="D198" s="49" t="s">
        <v>338</v>
      </c>
      <c r="E198" s="47">
        <v>117</v>
      </c>
      <c r="F198" s="47">
        <v>80</v>
      </c>
      <c r="G198" s="47">
        <v>68</v>
      </c>
      <c r="H198" s="47">
        <v>71</v>
      </c>
      <c r="I198" s="47">
        <v>40</v>
      </c>
      <c r="J198" s="48">
        <v>41</v>
      </c>
      <c r="K198" s="47">
        <v>44</v>
      </c>
      <c r="L198" s="49">
        <v>105</v>
      </c>
      <c r="M198" s="125">
        <f t="shared" si="71"/>
        <v>566</v>
      </c>
    </row>
    <row r="199" spans="1:13" ht="15" customHeight="1" x14ac:dyDescent="0.3">
      <c r="A199" s="68">
        <v>37</v>
      </c>
      <c r="B199" s="49"/>
      <c r="C199" s="53" t="s">
        <v>339</v>
      </c>
      <c r="D199" s="53" t="s">
        <v>340</v>
      </c>
      <c r="E199" s="47">
        <v>6</v>
      </c>
      <c r="F199" s="47">
        <v>17</v>
      </c>
      <c r="G199" s="47">
        <v>19</v>
      </c>
      <c r="H199" s="47">
        <v>49</v>
      </c>
      <c r="I199" s="47">
        <v>21</v>
      </c>
      <c r="J199" s="48">
        <v>6</v>
      </c>
      <c r="K199" s="47">
        <v>26</v>
      </c>
      <c r="L199" s="49">
        <v>32</v>
      </c>
      <c r="M199" s="125">
        <f t="shared" si="71"/>
        <v>176</v>
      </c>
    </row>
    <row r="200" spans="1:13" ht="15" customHeight="1" x14ac:dyDescent="0.3">
      <c r="A200" s="68">
        <v>37</v>
      </c>
      <c r="B200" s="49"/>
      <c r="C200" s="53" t="s">
        <v>341</v>
      </c>
      <c r="D200" s="53" t="s">
        <v>342</v>
      </c>
      <c r="E200" s="47">
        <v>9</v>
      </c>
      <c r="F200" s="47">
        <v>4</v>
      </c>
      <c r="G200" s="47">
        <v>4</v>
      </c>
      <c r="H200" s="47">
        <v>20</v>
      </c>
      <c r="I200" s="47">
        <v>13</v>
      </c>
      <c r="J200" s="48">
        <v>37</v>
      </c>
      <c r="K200" s="47">
        <v>3</v>
      </c>
      <c r="L200" s="49">
        <v>3</v>
      </c>
      <c r="M200" s="125">
        <f t="shared" si="71"/>
        <v>93</v>
      </c>
    </row>
    <row r="201" spans="1:13" ht="15" customHeight="1" x14ac:dyDescent="0.3">
      <c r="A201" s="68">
        <v>37</v>
      </c>
      <c r="B201" s="49"/>
      <c r="C201" s="53" t="s">
        <v>343</v>
      </c>
      <c r="D201" s="49" t="s">
        <v>344</v>
      </c>
      <c r="E201" s="47">
        <v>144</v>
      </c>
      <c r="F201" s="47">
        <v>123</v>
      </c>
      <c r="G201" s="47">
        <v>25</v>
      </c>
      <c r="H201" s="47">
        <v>57</v>
      </c>
      <c r="I201" s="47">
        <v>17</v>
      </c>
      <c r="J201" s="48">
        <v>32</v>
      </c>
      <c r="K201" s="47">
        <v>93</v>
      </c>
      <c r="L201" s="49">
        <v>81</v>
      </c>
      <c r="M201" s="125">
        <f t="shared" si="71"/>
        <v>572</v>
      </c>
    </row>
    <row r="202" spans="1:13" ht="15" customHeight="1" x14ac:dyDescent="0.3">
      <c r="A202" s="68">
        <v>37</v>
      </c>
      <c r="B202" s="49"/>
      <c r="C202" s="94" t="s">
        <v>345</v>
      </c>
      <c r="D202" s="107" t="s">
        <v>346</v>
      </c>
      <c r="E202" s="47">
        <v>0</v>
      </c>
      <c r="F202" s="47">
        <v>0</v>
      </c>
      <c r="G202" s="47">
        <v>0</v>
      </c>
      <c r="H202" s="75">
        <v>0</v>
      </c>
      <c r="I202" s="47">
        <v>0</v>
      </c>
      <c r="J202" s="48">
        <v>0</v>
      </c>
      <c r="K202" s="47">
        <v>0</v>
      </c>
      <c r="L202" s="49">
        <v>0</v>
      </c>
      <c r="M202" s="125">
        <f t="shared" ref="M202:M265" si="105">SUM(E202:L202)</f>
        <v>0</v>
      </c>
    </row>
    <row r="203" spans="1:13" ht="15" customHeight="1" x14ac:dyDescent="0.3">
      <c r="A203" s="68">
        <v>37</v>
      </c>
      <c r="B203" s="49"/>
      <c r="C203" s="53" t="s">
        <v>347</v>
      </c>
      <c r="D203" s="53" t="s">
        <v>348</v>
      </c>
      <c r="E203" s="47">
        <v>1</v>
      </c>
      <c r="F203" s="47">
        <v>0</v>
      </c>
      <c r="G203" s="47">
        <v>30</v>
      </c>
      <c r="H203" s="47">
        <v>4</v>
      </c>
      <c r="I203" s="47">
        <v>24</v>
      </c>
      <c r="J203" s="48">
        <v>0</v>
      </c>
      <c r="K203" s="47">
        <v>2</v>
      </c>
      <c r="L203" s="49">
        <v>49</v>
      </c>
      <c r="M203" s="125">
        <f t="shared" si="105"/>
        <v>110</v>
      </c>
    </row>
    <row r="204" spans="1:13" ht="15" customHeight="1" x14ac:dyDescent="0.3">
      <c r="A204" s="83">
        <v>37</v>
      </c>
      <c r="B204" s="53"/>
      <c r="C204" s="52" t="s">
        <v>349</v>
      </c>
      <c r="D204" s="53" t="s">
        <v>350</v>
      </c>
      <c r="E204" s="75">
        <v>0</v>
      </c>
      <c r="F204" s="75">
        <v>0</v>
      </c>
      <c r="G204" s="75">
        <v>0</v>
      </c>
      <c r="H204" s="75">
        <v>0</v>
      </c>
      <c r="I204" s="75">
        <v>4</v>
      </c>
      <c r="J204" s="76">
        <v>0</v>
      </c>
      <c r="K204" s="75">
        <v>0</v>
      </c>
      <c r="L204" s="49">
        <v>0</v>
      </c>
      <c r="M204" s="125">
        <f t="shared" si="105"/>
        <v>4</v>
      </c>
    </row>
    <row r="205" spans="1:13" ht="15" customHeight="1" x14ac:dyDescent="0.3">
      <c r="A205" s="77">
        <v>37</v>
      </c>
      <c r="B205" s="53"/>
      <c r="C205" s="53" t="s">
        <v>739</v>
      </c>
      <c r="D205" s="53" t="s">
        <v>738</v>
      </c>
      <c r="E205" s="47">
        <f t="shared" ref="E205" si="106">E206+E207</f>
        <v>0</v>
      </c>
      <c r="F205" s="47">
        <f>F206+F207</f>
        <v>0</v>
      </c>
      <c r="G205" s="47">
        <f>G206+G207</f>
        <v>11</v>
      </c>
      <c r="H205" s="47">
        <f t="shared" ref="H205" si="107">H206+H207</f>
        <v>0</v>
      </c>
      <c r="I205" s="47">
        <f t="shared" ref="I205" si="108">I206+I207</f>
        <v>0</v>
      </c>
      <c r="J205" s="48">
        <f t="shared" ref="J205:K205" si="109">J206+J207</f>
        <v>0</v>
      </c>
      <c r="K205" s="47">
        <f t="shared" si="109"/>
        <v>0</v>
      </c>
      <c r="L205" s="47">
        <f>L206+L207</f>
        <v>0</v>
      </c>
      <c r="M205" s="125">
        <f t="shared" si="105"/>
        <v>11</v>
      </c>
    </row>
    <row r="206" spans="1:13" ht="15" customHeight="1" x14ac:dyDescent="0.3">
      <c r="A206" s="78">
        <v>37</v>
      </c>
      <c r="B206" s="79"/>
      <c r="C206" s="80" t="s">
        <v>351</v>
      </c>
      <c r="D206" s="80" t="s">
        <v>352</v>
      </c>
      <c r="E206" s="81">
        <v>0</v>
      </c>
      <c r="F206" s="81">
        <v>0</v>
      </c>
      <c r="G206" s="81">
        <v>6</v>
      </c>
      <c r="H206" s="81">
        <v>0</v>
      </c>
      <c r="I206" s="81">
        <v>0</v>
      </c>
      <c r="J206" s="82">
        <v>0</v>
      </c>
      <c r="K206" s="81">
        <v>0</v>
      </c>
      <c r="L206" s="81">
        <v>0</v>
      </c>
      <c r="M206" s="125">
        <f t="shared" si="105"/>
        <v>6</v>
      </c>
    </row>
    <row r="207" spans="1:13" ht="15" customHeight="1" x14ac:dyDescent="0.3">
      <c r="A207" s="78">
        <v>37</v>
      </c>
      <c r="B207" s="79"/>
      <c r="C207" s="80" t="s">
        <v>353</v>
      </c>
      <c r="D207" s="80" t="s">
        <v>354</v>
      </c>
      <c r="E207" s="81">
        <v>0</v>
      </c>
      <c r="F207" s="81">
        <v>0</v>
      </c>
      <c r="G207" s="81">
        <v>5</v>
      </c>
      <c r="H207" s="81">
        <v>0</v>
      </c>
      <c r="I207" s="81">
        <v>0</v>
      </c>
      <c r="J207" s="82">
        <v>0</v>
      </c>
      <c r="K207" s="81">
        <v>0</v>
      </c>
      <c r="L207" s="81">
        <v>0</v>
      </c>
      <c r="M207" s="125">
        <f t="shared" si="105"/>
        <v>5</v>
      </c>
    </row>
    <row r="208" spans="1:13" ht="15" customHeight="1" x14ac:dyDescent="0.3">
      <c r="A208" s="68">
        <v>37</v>
      </c>
      <c r="B208" s="49"/>
      <c r="C208" s="53" t="s">
        <v>355</v>
      </c>
      <c r="D208" s="49" t="s">
        <v>356</v>
      </c>
      <c r="E208" s="47">
        <v>1</v>
      </c>
      <c r="F208" s="47">
        <v>2</v>
      </c>
      <c r="G208" s="47">
        <v>0</v>
      </c>
      <c r="H208" s="47">
        <v>1</v>
      </c>
      <c r="I208" s="47">
        <v>0</v>
      </c>
      <c r="J208" s="48">
        <v>4</v>
      </c>
      <c r="K208" s="47">
        <v>2</v>
      </c>
      <c r="L208" s="49">
        <v>0</v>
      </c>
      <c r="M208" s="125">
        <f t="shared" si="105"/>
        <v>10</v>
      </c>
    </row>
    <row r="209" spans="1:13" ht="15" customHeight="1" x14ac:dyDescent="0.3">
      <c r="A209" s="68">
        <v>37</v>
      </c>
      <c r="B209" s="49"/>
      <c r="C209" s="53" t="s">
        <v>357</v>
      </c>
      <c r="D209" s="49" t="s">
        <v>358</v>
      </c>
      <c r="E209" s="47">
        <v>11</v>
      </c>
      <c r="F209" s="47">
        <v>0</v>
      </c>
      <c r="G209" s="47">
        <v>0</v>
      </c>
      <c r="H209" s="47">
        <v>4</v>
      </c>
      <c r="I209" s="47">
        <v>3</v>
      </c>
      <c r="J209" s="48">
        <v>20</v>
      </c>
      <c r="K209" s="47">
        <v>8</v>
      </c>
      <c r="L209" s="49">
        <v>0</v>
      </c>
      <c r="M209" s="125">
        <f t="shared" si="105"/>
        <v>46</v>
      </c>
    </row>
    <row r="210" spans="1:13" ht="15" customHeight="1" x14ac:dyDescent="0.3">
      <c r="A210" s="85">
        <v>39</v>
      </c>
      <c r="B210" s="86" t="s">
        <v>359</v>
      </c>
      <c r="C210" s="86"/>
      <c r="D210" s="86"/>
      <c r="E210" s="87">
        <f t="shared" ref="E210:F210" si="110">E211+E212+E222+E223+E224+E225+E226</f>
        <v>85</v>
      </c>
      <c r="F210" s="87">
        <f t="shared" si="110"/>
        <v>50</v>
      </c>
      <c r="G210" s="87">
        <f>G211+G212+G222+G223+G224+G225+G226</f>
        <v>96</v>
      </c>
      <c r="H210" s="87">
        <f t="shared" ref="H210" si="111">H211+H212+H222+H223+H224+H225+H226</f>
        <v>175</v>
      </c>
      <c r="I210" s="87">
        <f t="shared" ref="I210" si="112">I211+I212+I222+I223+I224+I225+I226</f>
        <v>117</v>
      </c>
      <c r="J210" s="88">
        <f t="shared" ref="J210:K210" si="113">J211+J212+J222+J223+J224+J225+J226</f>
        <v>107</v>
      </c>
      <c r="K210" s="87">
        <f t="shared" si="113"/>
        <v>117</v>
      </c>
      <c r="L210" s="87">
        <f>L211+L212+L222+L223+L224+L225+L226</f>
        <v>125</v>
      </c>
      <c r="M210" s="89">
        <f t="shared" si="105"/>
        <v>872</v>
      </c>
    </row>
    <row r="211" spans="1:13" ht="15" customHeight="1" x14ac:dyDescent="0.3">
      <c r="A211" s="68">
        <v>39</v>
      </c>
      <c r="B211" s="45"/>
      <c r="C211" s="108" t="s">
        <v>360</v>
      </c>
      <c r="D211" s="45" t="s">
        <v>361</v>
      </c>
      <c r="E211" s="47">
        <v>22</v>
      </c>
      <c r="F211" s="47">
        <v>8</v>
      </c>
      <c r="G211" s="47">
        <v>6</v>
      </c>
      <c r="H211" s="47">
        <v>10</v>
      </c>
      <c r="I211" s="47">
        <v>1</v>
      </c>
      <c r="J211" s="48">
        <v>12</v>
      </c>
      <c r="K211" s="47">
        <v>17</v>
      </c>
      <c r="L211" s="47">
        <v>25</v>
      </c>
      <c r="M211" s="125">
        <f t="shared" si="105"/>
        <v>101</v>
      </c>
    </row>
    <row r="212" spans="1:13" ht="15" customHeight="1" x14ac:dyDescent="0.3">
      <c r="A212" s="68">
        <v>39</v>
      </c>
      <c r="B212" s="113"/>
      <c r="C212" s="53" t="s">
        <v>362</v>
      </c>
      <c r="D212" s="49" t="s">
        <v>363</v>
      </c>
      <c r="E212" s="47">
        <f t="shared" ref="E212" si="114">E213+E214+E215+E216+E217+E218+E219+E220+E221</f>
        <v>0</v>
      </c>
      <c r="F212" s="47">
        <f>F213+F214+F215+F216+F217+F218+F219+F220+F221</f>
        <v>0</v>
      </c>
      <c r="G212" s="47">
        <f>G213+G214+G215+G216+G217+G218+G219+G220+G221</f>
        <v>0</v>
      </c>
      <c r="H212" s="47">
        <f t="shared" ref="H212" si="115">H213+H214+H215+H216+H217+H218+H219+H220+H221</f>
        <v>0</v>
      </c>
      <c r="I212" s="47">
        <f t="shared" ref="I212" si="116">I213+I214+I215+I216+I217+I218+I219+I220+I221</f>
        <v>0</v>
      </c>
      <c r="J212" s="48">
        <f t="shared" ref="J212:K212" si="117">J213+J214+J215+J216+J217+J218+J219+J220+J221</f>
        <v>0</v>
      </c>
      <c r="K212" s="47">
        <f t="shared" si="117"/>
        <v>0</v>
      </c>
      <c r="L212" s="47">
        <f>L213+L214+L215+L216+L217+L218+L219+L220+L221</f>
        <v>0</v>
      </c>
      <c r="M212" s="125">
        <f t="shared" si="105"/>
        <v>0</v>
      </c>
    </row>
    <row r="213" spans="1:13" ht="15" customHeight="1" x14ac:dyDescent="0.3">
      <c r="A213" s="78">
        <v>39</v>
      </c>
      <c r="B213" s="79"/>
      <c r="C213" s="80" t="s">
        <v>830</v>
      </c>
      <c r="D213" s="80" t="s">
        <v>364</v>
      </c>
      <c r="E213" s="81">
        <v>0</v>
      </c>
      <c r="F213" s="81">
        <v>0</v>
      </c>
      <c r="G213" s="81">
        <v>0</v>
      </c>
      <c r="H213" s="81">
        <v>0</v>
      </c>
      <c r="I213" s="81">
        <v>0</v>
      </c>
      <c r="J213" s="82">
        <v>0</v>
      </c>
      <c r="K213" s="81">
        <v>0</v>
      </c>
      <c r="L213" s="81">
        <v>0</v>
      </c>
      <c r="M213" s="125">
        <f t="shared" si="105"/>
        <v>0</v>
      </c>
    </row>
    <row r="214" spans="1:13" ht="15" customHeight="1" x14ac:dyDescent="0.3">
      <c r="A214" s="78">
        <v>39</v>
      </c>
      <c r="B214" s="79"/>
      <c r="C214" s="80" t="s">
        <v>829</v>
      </c>
      <c r="D214" s="80" t="s">
        <v>365</v>
      </c>
      <c r="E214" s="81">
        <v>0</v>
      </c>
      <c r="F214" s="81">
        <v>0</v>
      </c>
      <c r="G214" s="81">
        <v>0</v>
      </c>
      <c r="H214" s="81">
        <v>0</v>
      </c>
      <c r="I214" s="81">
        <v>0</v>
      </c>
      <c r="J214" s="82">
        <v>0</v>
      </c>
      <c r="K214" s="81">
        <v>0</v>
      </c>
      <c r="L214" s="81">
        <v>0</v>
      </c>
      <c r="M214" s="125">
        <f t="shared" si="105"/>
        <v>0</v>
      </c>
    </row>
    <row r="215" spans="1:13" ht="15" customHeight="1" x14ac:dyDescent="0.3">
      <c r="A215" s="78">
        <v>39</v>
      </c>
      <c r="B215" s="79"/>
      <c r="C215" s="80" t="s">
        <v>366</v>
      </c>
      <c r="D215" s="80" t="s">
        <v>367</v>
      </c>
      <c r="E215" s="81">
        <v>0</v>
      </c>
      <c r="F215" s="81">
        <v>0</v>
      </c>
      <c r="G215" s="81">
        <v>0</v>
      </c>
      <c r="H215" s="81">
        <v>0</v>
      </c>
      <c r="I215" s="81">
        <v>0</v>
      </c>
      <c r="J215" s="82">
        <v>0</v>
      </c>
      <c r="K215" s="81">
        <v>0</v>
      </c>
      <c r="L215" s="81">
        <v>0</v>
      </c>
      <c r="M215" s="125">
        <f t="shared" si="105"/>
        <v>0</v>
      </c>
    </row>
    <row r="216" spans="1:13" ht="15" customHeight="1" x14ac:dyDescent="0.3">
      <c r="A216" s="78">
        <v>39</v>
      </c>
      <c r="B216" s="79"/>
      <c r="C216" s="80" t="s">
        <v>828</v>
      </c>
      <c r="D216" s="80" t="s">
        <v>368</v>
      </c>
      <c r="E216" s="81">
        <v>0</v>
      </c>
      <c r="F216" s="81">
        <v>0</v>
      </c>
      <c r="G216" s="81">
        <v>0</v>
      </c>
      <c r="H216" s="81">
        <v>0</v>
      </c>
      <c r="I216" s="81">
        <v>0</v>
      </c>
      <c r="J216" s="82">
        <v>0</v>
      </c>
      <c r="K216" s="81">
        <v>0</v>
      </c>
      <c r="L216" s="81">
        <v>0</v>
      </c>
      <c r="M216" s="125">
        <f t="shared" si="105"/>
        <v>0</v>
      </c>
    </row>
    <row r="217" spans="1:13" ht="15" customHeight="1" x14ac:dyDescent="0.3">
      <c r="A217" s="78">
        <v>39</v>
      </c>
      <c r="B217" s="79"/>
      <c r="C217" s="80" t="s">
        <v>827</v>
      </c>
      <c r="D217" s="80" t="s">
        <v>369</v>
      </c>
      <c r="E217" s="81">
        <v>0</v>
      </c>
      <c r="F217" s="81">
        <v>0</v>
      </c>
      <c r="G217" s="81">
        <v>0</v>
      </c>
      <c r="H217" s="81">
        <v>0</v>
      </c>
      <c r="I217" s="81">
        <v>0</v>
      </c>
      <c r="J217" s="82">
        <v>0</v>
      </c>
      <c r="K217" s="81">
        <v>0</v>
      </c>
      <c r="L217" s="81">
        <v>0</v>
      </c>
      <c r="M217" s="125">
        <f t="shared" si="105"/>
        <v>0</v>
      </c>
    </row>
    <row r="218" spans="1:13" ht="15" customHeight="1" x14ac:dyDescent="0.3">
      <c r="A218" s="78">
        <v>39</v>
      </c>
      <c r="B218" s="79"/>
      <c r="C218" s="80" t="s">
        <v>826</v>
      </c>
      <c r="D218" s="80" t="s">
        <v>370</v>
      </c>
      <c r="E218" s="81">
        <v>0</v>
      </c>
      <c r="F218" s="81">
        <v>0</v>
      </c>
      <c r="G218" s="81">
        <v>0</v>
      </c>
      <c r="H218" s="81">
        <v>0</v>
      </c>
      <c r="I218" s="81">
        <v>0</v>
      </c>
      <c r="J218" s="82">
        <v>0</v>
      </c>
      <c r="K218" s="81">
        <v>0</v>
      </c>
      <c r="L218" s="81">
        <v>0</v>
      </c>
      <c r="M218" s="125">
        <f t="shared" si="105"/>
        <v>0</v>
      </c>
    </row>
    <row r="219" spans="1:13" ht="15" customHeight="1" x14ac:dyDescent="0.3">
      <c r="A219" s="78">
        <v>39</v>
      </c>
      <c r="B219" s="79"/>
      <c r="C219" s="80" t="s">
        <v>371</v>
      </c>
      <c r="D219" s="80" t="s">
        <v>372</v>
      </c>
      <c r="E219" s="81">
        <v>0</v>
      </c>
      <c r="F219" s="81">
        <v>0</v>
      </c>
      <c r="G219" s="81">
        <v>0</v>
      </c>
      <c r="H219" s="81">
        <v>0</v>
      </c>
      <c r="I219" s="81">
        <v>0</v>
      </c>
      <c r="J219" s="82">
        <v>0</v>
      </c>
      <c r="K219" s="81">
        <v>0</v>
      </c>
      <c r="L219" s="81">
        <v>0</v>
      </c>
      <c r="M219" s="125">
        <f t="shared" si="105"/>
        <v>0</v>
      </c>
    </row>
    <row r="220" spans="1:13" ht="15" customHeight="1" x14ac:dyDescent="0.3">
      <c r="A220" s="78">
        <v>39</v>
      </c>
      <c r="B220" s="79"/>
      <c r="C220" s="80" t="s">
        <v>373</v>
      </c>
      <c r="D220" s="80" t="s">
        <v>374</v>
      </c>
      <c r="E220" s="81">
        <v>0</v>
      </c>
      <c r="F220" s="81">
        <v>0</v>
      </c>
      <c r="G220" s="81">
        <v>0</v>
      </c>
      <c r="H220" s="81">
        <v>0</v>
      </c>
      <c r="I220" s="81">
        <v>0</v>
      </c>
      <c r="J220" s="82">
        <v>0</v>
      </c>
      <c r="K220" s="81">
        <v>0</v>
      </c>
      <c r="L220" s="81">
        <v>0</v>
      </c>
      <c r="M220" s="125">
        <f t="shared" si="105"/>
        <v>0</v>
      </c>
    </row>
    <row r="221" spans="1:13" ht="15" customHeight="1" x14ac:dyDescent="0.3">
      <c r="A221" s="78">
        <v>39</v>
      </c>
      <c r="B221" s="79"/>
      <c r="C221" s="80" t="s">
        <v>375</v>
      </c>
      <c r="D221" s="80" t="s">
        <v>376</v>
      </c>
      <c r="E221" s="81">
        <v>0</v>
      </c>
      <c r="F221" s="81">
        <v>0</v>
      </c>
      <c r="G221" s="81">
        <v>0</v>
      </c>
      <c r="H221" s="81">
        <v>0</v>
      </c>
      <c r="I221" s="81">
        <v>0</v>
      </c>
      <c r="J221" s="82">
        <v>0</v>
      </c>
      <c r="K221" s="81">
        <v>0</v>
      </c>
      <c r="L221" s="81">
        <v>0</v>
      </c>
      <c r="M221" s="125">
        <f t="shared" si="105"/>
        <v>0</v>
      </c>
    </row>
    <row r="222" spans="1:13" ht="15" customHeight="1" x14ac:dyDescent="0.3">
      <c r="A222" s="68">
        <v>39</v>
      </c>
      <c r="B222" s="113"/>
      <c r="C222" s="53" t="s">
        <v>377</v>
      </c>
      <c r="D222" s="49" t="s">
        <v>378</v>
      </c>
      <c r="E222" s="47">
        <v>16</v>
      </c>
      <c r="F222" s="47">
        <v>0</v>
      </c>
      <c r="G222" s="47">
        <v>36</v>
      </c>
      <c r="H222" s="47">
        <v>47</v>
      </c>
      <c r="I222" s="47">
        <v>34</v>
      </c>
      <c r="J222" s="48">
        <v>29</v>
      </c>
      <c r="K222" s="47">
        <v>45</v>
      </c>
      <c r="L222" s="49">
        <v>46</v>
      </c>
      <c r="M222" s="125">
        <f t="shared" si="105"/>
        <v>253</v>
      </c>
    </row>
    <row r="223" spans="1:13" ht="15" customHeight="1" x14ac:dyDescent="0.3">
      <c r="A223" s="77">
        <v>39</v>
      </c>
      <c r="B223" s="114"/>
      <c r="C223" s="53" t="s">
        <v>379</v>
      </c>
      <c r="D223" s="53" t="s">
        <v>380</v>
      </c>
      <c r="E223" s="47">
        <v>0</v>
      </c>
      <c r="F223" s="47">
        <v>0</v>
      </c>
      <c r="G223" s="47">
        <v>0</v>
      </c>
      <c r="H223" s="75">
        <v>0</v>
      </c>
      <c r="I223" s="47">
        <v>0</v>
      </c>
      <c r="J223" s="48">
        <v>0</v>
      </c>
      <c r="K223" s="47">
        <v>0</v>
      </c>
      <c r="L223" s="49">
        <v>0</v>
      </c>
      <c r="M223" s="125">
        <f t="shared" si="105"/>
        <v>0</v>
      </c>
    </row>
    <row r="224" spans="1:13" ht="15" customHeight="1" x14ac:dyDescent="0.3">
      <c r="A224" s="68">
        <v>39</v>
      </c>
      <c r="B224" s="113"/>
      <c r="C224" s="104" t="s">
        <v>381</v>
      </c>
      <c r="D224" s="46" t="s">
        <v>382</v>
      </c>
      <c r="E224" s="47">
        <v>20</v>
      </c>
      <c r="F224" s="47">
        <v>0</v>
      </c>
      <c r="G224" s="47">
        <v>20</v>
      </c>
      <c r="H224" s="47">
        <v>20</v>
      </c>
      <c r="I224" s="47">
        <v>0</v>
      </c>
      <c r="J224" s="48">
        <v>40</v>
      </c>
      <c r="K224" s="47">
        <v>30</v>
      </c>
      <c r="L224" s="49">
        <v>30</v>
      </c>
      <c r="M224" s="125">
        <f t="shared" si="105"/>
        <v>160</v>
      </c>
    </row>
    <row r="225" spans="1:13" ht="15" customHeight="1" x14ac:dyDescent="0.3">
      <c r="A225" s="68">
        <v>39</v>
      </c>
      <c r="B225" s="113"/>
      <c r="C225" s="53" t="s">
        <v>383</v>
      </c>
      <c r="D225" s="53" t="s">
        <v>384</v>
      </c>
      <c r="E225" s="47">
        <v>20</v>
      </c>
      <c r="F225" s="47">
        <v>12</v>
      </c>
      <c r="G225" s="47">
        <v>20</v>
      </c>
      <c r="H225" s="47">
        <v>20</v>
      </c>
      <c r="I225" s="47">
        <v>16</v>
      </c>
      <c r="J225" s="48">
        <v>10</v>
      </c>
      <c r="K225" s="47">
        <v>15</v>
      </c>
      <c r="L225" s="49">
        <v>15</v>
      </c>
      <c r="M225" s="125">
        <f t="shared" si="105"/>
        <v>128</v>
      </c>
    </row>
    <row r="226" spans="1:13" ht="15" customHeight="1" x14ac:dyDescent="0.3">
      <c r="A226" s="68">
        <v>39</v>
      </c>
      <c r="B226" s="113"/>
      <c r="C226" s="108" t="s">
        <v>385</v>
      </c>
      <c r="D226" s="45" t="s">
        <v>386</v>
      </c>
      <c r="E226" s="47">
        <v>7</v>
      </c>
      <c r="F226" s="47">
        <v>30</v>
      </c>
      <c r="G226" s="47">
        <v>14</v>
      </c>
      <c r="H226" s="47">
        <v>78</v>
      </c>
      <c r="I226" s="47">
        <v>66</v>
      </c>
      <c r="J226" s="48">
        <v>16</v>
      </c>
      <c r="K226" s="47">
        <v>10</v>
      </c>
      <c r="L226" s="49">
        <v>9</v>
      </c>
      <c r="M226" s="125">
        <f t="shared" si="105"/>
        <v>230</v>
      </c>
    </row>
    <row r="227" spans="1:13" ht="15" customHeight="1" x14ac:dyDescent="0.3">
      <c r="A227" s="85">
        <v>42</v>
      </c>
      <c r="B227" s="86" t="s">
        <v>387</v>
      </c>
      <c r="C227" s="86"/>
      <c r="D227" s="86"/>
      <c r="E227" s="87">
        <f t="shared" ref="E227:F227" si="118">E228+E238+E242+E243+E244+E247+E252+E253+E254+E255+E256+E257+E258</f>
        <v>39</v>
      </c>
      <c r="F227" s="87">
        <f t="shared" si="118"/>
        <v>121</v>
      </c>
      <c r="G227" s="87">
        <f t="shared" ref="G227" si="119">G228+G238+G242+G243+G244+G247+G252+G253+G254+G255+G256+G257+G258</f>
        <v>50</v>
      </c>
      <c r="H227" s="87">
        <f t="shared" ref="H227" si="120">H228+H238+H242+H243+H244+H247+H252+H253+H254+H255+H256+H257+H258</f>
        <v>122</v>
      </c>
      <c r="I227" s="87">
        <f t="shared" ref="I227" si="121">I228+I238+I242+I243+I244+I247+I252+I253+I254+I255+I256+I257+I258</f>
        <v>50</v>
      </c>
      <c r="J227" s="88">
        <f t="shared" ref="J227:K227" si="122">J228+J238+J242+J243+J244+J247+J252+J253+J254+J255+J256+J257+J258</f>
        <v>65</v>
      </c>
      <c r="K227" s="87">
        <f t="shared" si="122"/>
        <v>164</v>
      </c>
      <c r="L227" s="87">
        <f>L228+L238+L242+L243+L244+L247+L252+L253+L254+L255+L256+L257+L258</f>
        <v>41</v>
      </c>
      <c r="M227" s="89">
        <f t="shared" si="105"/>
        <v>652</v>
      </c>
    </row>
    <row r="228" spans="1:13" ht="15" customHeight="1" x14ac:dyDescent="0.3">
      <c r="A228" s="68">
        <v>42</v>
      </c>
      <c r="B228" s="49"/>
      <c r="C228" s="53" t="s">
        <v>388</v>
      </c>
      <c r="D228" s="49" t="s">
        <v>389</v>
      </c>
      <c r="E228" s="75">
        <v>14</v>
      </c>
      <c r="F228" s="75">
        <v>28</v>
      </c>
      <c r="G228" s="75">
        <f t="shared" ref="G228" si="123">G229+G230+G231+G232+G233+G234+G235+G236+G237</f>
        <v>21</v>
      </c>
      <c r="H228" s="75">
        <v>82</v>
      </c>
      <c r="I228" s="75">
        <v>25</v>
      </c>
      <c r="J228" s="76">
        <f t="shared" ref="J228" si="124">J229+J230+J231+J232+J233+J234+J235+J236+J237</f>
        <v>36</v>
      </c>
      <c r="K228" s="75">
        <v>25</v>
      </c>
      <c r="L228" s="75">
        <v>12</v>
      </c>
      <c r="M228" s="125">
        <f t="shared" si="105"/>
        <v>243</v>
      </c>
    </row>
    <row r="229" spans="1:13" ht="15" customHeight="1" x14ac:dyDescent="0.3">
      <c r="A229" s="78">
        <v>42</v>
      </c>
      <c r="B229" s="79"/>
      <c r="C229" s="80" t="s">
        <v>390</v>
      </c>
      <c r="D229" s="80" t="s">
        <v>391</v>
      </c>
      <c r="E229" s="81">
        <v>0</v>
      </c>
      <c r="F229" s="81">
        <v>0</v>
      </c>
      <c r="G229" s="81">
        <v>0</v>
      </c>
      <c r="H229" s="81">
        <v>0</v>
      </c>
      <c r="I229" s="81">
        <v>0</v>
      </c>
      <c r="J229" s="82">
        <v>0</v>
      </c>
      <c r="K229" s="81"/>
      <c r="L229" s="81">
        <v>0</v>
      </c>
      <c r="M229" s="125">
        <f t="shared" si="105"/>
        <v>0</v>
      </c>
    </row>
    <row r="230" spans="1:13" ht="15" customHeight="1" x14ac:dyDescent="0.3">
      <c r="A230" s="78">
        <v>42</v>
      </c>
      <c r="B230" s="79"/>
      <c r="C230" s="80" t="s">
        <v>392</v>
      </c>
      <c r="D230" s="80" t="s">
        <v>393</v>
      </c>
      <c r="E230" s="81">
        <v>4</v>
      </c>
      <c r="F230" s="81">
        <v>7</v>
      </c>
      <c r="G230" s="81">
        <v>5</v>
      </c>
      <c r="H230" s="81">
        <v>54</v>
      </c>
      <c r="I230" s="81">
        <v>0</v>
      </c>
      <c r="J230" s="82">
        <v>12</v>
      </c>
      <c r="K230" s="81"/>
      <c r="L230" s="81">
        <v>0</v>
      </c>
      <c r="M230" s="125">
        <f t="shared" si="105"/>
        <v>82</v>
      </c>
    </row>
    <row r="231" spans="1:13" ht="15" customHeight="1" x14ac:dyDescent="0.3">
      <c r="A231" s="78">
        <v>42</v>
      </c>
      <c r="B231" s="79"/>
      <c r="C231" s="80" t="s">
        <v>394</v>
      </c>
      <c r="D231" s="80" t="s">
        <v>395</v>
      </c>
      <c r="E231" s="81">
        <v>0</v>
      </c>
      <c r="F231" s="81">
        <v>7</v>
      </c>
      <c r="G231" s="81">
        <v>0</v>
      </c>
      <c r="H231" s="81">
        <v>7</v>
      </c>
      <c r="I231" s="81">
        <v>0</v>
      </c>
      <c r="J231" s="82">
        <v>0</v>
      </c>
      <c r="K231" s="81"/>
      <c r="L231" s="81">
        <v>0</v>
      </c>
      <c r="M231" s="125">
        <f t="shared" si="105"/>
        <v>14</v>
      </c>
    </row>
    <row r="232" spans="1:13" ht="15" customHeight="1" x14ac:dyDescent="0.3">
      <c r="A232" s="78">
        <v>42</v>
      </c>
      <c r="B232" s="79"/>
      <c r="C232" s="80" t="s">
        <v>396</v>
      </c>
      <c r="D232" s="80" t="s">
        <v>397</v>
      </c>
      <c r="E232" s="81">
        <v>0</v>
      </c>
      <c r="F232" s="81">
        <v>0</v>
      </c>
      <c r="G232" s="81">
        <v>0</v>
      </c>
      <c r="H232" s="81">
        <v>0</v>
      </c>
      <c r="I232" s="81">
        <v>0</v>
      </c>
      <c r="J232" s="82">
        <v>0</v>
      </c>
      <c r="K232" s="81"/>
      <c r="L232" s="81">
        <v>0</v>
      </c>
      <c r="M232" s="125">
        <f t="shared" si="105"/>
        <v>0</v>
      </c>
    </row>
    <row r="233" spans="1:13" ht="15" customHeight="1" x14ac:dyDescent="0.3">
      <c r="A233" s="78">
        <v>42</v>
      </c>
      <c r="B233" s="79"/>
      <c r="C233" s="80" t="s">
        <v>398</v>
      </c>
      <c r="D233" s="80" t="s">
        <v>399</v>
      </c>
      <c r="E233" s="81">
        <v>0</v>
      </c>
      <c r="F233" s="81">
        <v>0</v>
      </c>
      <c r="G233" s="81">
        <v>0</v>
      </c>
      <c r="H233" s="81">
        <v>0</v>
      </c>
      <c r="I233" s="81">
        <v>0</v>
      </c>
      <c r="J233" s="82">
        <v>0</v>
      </c>
      <c r="K233" s="81"/>
      <c r="L233" s="81">
        <v>0</v>
      </c>
      <c r="M233" s="125">
        <f t="shared" si="105"/>
        <v>0</v>
      </c>
    </row>
    <row r="234" spans="1:13" ht="15" customHeight="1" x14ac:dyDescent="0.3">
      <c r="A234" s="78">
        <v>42</v>
      </c>
      <c r="B234" s="79"/>
      <c r="C234" s="80" t="s">
        <v>400</v>
      </c>
      <c r="D234" s="80" t="s">
        <v>401</v>
      </c>
      <c r="E234" s="81">
        <v>0</v>
      </c>
      <c r="F234" s="81">
        <v>0</v>
      </c>
      <c r="G234" s="81">
        <v>8</v>
      </c>
      <c r="H234" s="81">
        <v>13</v>
      </c>
      <c r="I234" s="81">
        <v>15</v>
      </c>
      <c r="J234" s="82">
        <v>0</v>
      </c>
      <c r="K234" s="81"/>
      <c r="L234" s="81">
        <v>0</v>
      </c>
      <c r="M234" s="125">
        <f t="shared" si="105"/>
        <v>36</v>
      </c>
    </row>
    <row r="235" spans="1:13" ht="15" customHeight="1" x14ac:dyDescent="0.3">
      <c r="A235" s="78">
        <v>42</v>
      </c>
      <c r="B235" s="79"/>
      <c r="C235" s="80" t="s">
        <v>402</v>
      </c>
      <c r="D235" s="80" t="s">
        <v>403</v>
      </c>
      <c r="E235" s="81">
        <v>0</v>
      </c>
      <c r="F235" s="81">
        <v>0</v>
      </c>
      <c r="G235" s="81">
        <v>8</v>
      </c>
      <c r="H235" s="81">
        <v>8</v>
      </c>
      <c r="I235" s="81">
        <v>10</v>
      </c>
      <c r="J235" s="82">
        <v>0</v>
      </c>
      <c r="K235" s="81"/>
      <c r="L235" s="81">
        <v>0</v>
      </c>
      <c r="M235" s="125">
        <f t="shared" si="105"/>
        <v>26</v>
      </c>
    </row>
    <row r="236" spans="1:13" ht="15" customHeight="1" x14ac:dyDescent="0.3">
      <c r="A236" s="78">
        <v>42</v>
      </c>
      <c r="B236" s="79"/>
      <c r="C236" s="80" t="s">
        <v>404</v>
      </c>
      <c r="D236" s="80" t="s">
        <v>405</v>
      </c>
      <c r="E236" s="81">
        <v>7</v>
      </c>
      <c r="F236" s="81">
        <v>7</v>
      </c>
      <c r="G236" s="81">
        <v>0</v>
      </c>
      <c r="H236" s="81">
        <v>0</v>
      </c>
      <c r="I236" s="81">
        <v>0</v>
      </c>
      <c r="J236" s="82">
        <v>12</v>
      </c>
      <c r="K236" s="81"/>
      <c r="L236" s="81">
        <v>0</v>
      </c>
      <c r="M236" s="125">
        <f t="shared" si="105"/>
        <v>26</v>
      </c>
    </row>
    <row r="237" spans="1:13" ht="15" customHeight="1" x14ac:dyDescent="0.3">
      <c r="A237" s="78">
        <v>42</v>
      </c>
      <c r="B237" s="79"/>
      <c r="C237" s="80" t="s">
        <v>406</v>
      </c>
      <c r="D237" s="80" t="s">
        <v>407</v>
      </c>
      <c r="E237" s="81">
        <v>9</v>
      </c>
      <c r="F237" s="81">
        <v>7</v>
      </c>
      <c r="G237" s="81">
        <v>0</v>
      </c>
      <c r="H237" s="81">
        <v>0</v>
      </c>
      <c r="I237" s="81">
        <v>0</v>
      </c>
      <c r="J237" s="82">
        <v>12</v>
      </c>
      <c r="K237" s="81"/>
      <c r="L237" s="81">
        <v>0</v>
      </c>
      <c r="M237" s="125">
        <f t="shared" si="105"/>
        <v>28</v>
      </c>
    </row>
    <row r="238" spans="1:13" ht="15" customHeight="1" x14ac:dyDescent="0.3">
      <c r="A238" s="68">
        <v>42</v>
      </c>
      <c r="B238" s="49"/>
      <c r="C238" s="53" t="s">
        <v>408</v>
      </c>
      <c r="D238" s="49" t="s">
        <v>409</v>
      </c>
      <c r="E238" s="47">
        <v>3</v>
      </c>
      <c r="F238" s="47">
        <v>9</v>
      </c>
      <c r="G238" s="47">
        <f t="shared" ref="G238" si="125">G239+G240+G241</f>
        <v>3</v>
      </c>
      <c r="H238" s="47">
        <f t="shared" ref="H238" si="126">H239+H240+H241</f>
        <v>8</v>
      </c>
      <c r="I238" s="47">
        <v>0</v>
      </c>
      <c r="J238" s="48">
        <f t="shared" ref="J238:K238" si="127">J239+J240+J241</f>
        <v>2</v>
      </c>
      <c r="K238" s="47">
        <f t="shared" si="127"/>
        <v>10</v>
      </c>
      <c r="L238" s="47">
        <v>4</v>
      </c>
      <c r="M238" s="125">
        <f t="shared" si="105"/>
        <v>39</v>
      </c>
    </row>
    <row r="239" spans="1:13" ht="15" customHeight="1" x14ac:dyDescent="0.3">
      <c r="A239" s="78">
        <v>42</v>
      </c>
      <c r="B239" s="79"/>
      <c r="C239" s="80" t="s">
        <v>410</v>
      </c>
      <c r="D239" s="80" t="s">
        <v>411</v>
      </c>
      <c r="E239" s="81">
        <v>1</v>
      </c>
      <c r="F239" s="81">
        <v>0</v>
      </c>
      <c r="G239" s="81">
        <v>0</v>
      </c>
      <c r="H239" s="81">
        <v>6</v>
      </c>
      <c r="I239" s="81">
        <v>0</v>
      </c>
      <c r="J239" s="82">
        <v>1</v>
      </c>
      <c r="K239" s="81">
        <v>5</v>
      </c>
      <c r="L239" s="81">
        <v>0</v>
      </c>
      <c r="M239" s="125">
        <f t="shared" si="105"/>
        <v>13</v>
      </c>
    </row>
    <row r="240" spans="1:13" ht="15" customHeight="1" x14ac:dyDescent="0.3">
      <c r="A240" s="78">
        <v>42</v>
      </c>
      <c r="B240" s="79"/>
      <c r="C240" s="80" t="s">
        <v>412</v>
      </c>
      <c r="D240" s="80" t="s">
        <v>413</v>
      </c>
      <c r="E240" s="81">
        <v>0</v>
      </c>
      <c r="F240" s="81">
        <v>9</v>
      </c>
      <c r="G240" s="81">
        <v>0</v>
      </c>
      <c r="H240" s="81">
        <v>0</v>
      </c>
      <c r="I240" s="81">
        <v>0</v>
      </c>
      <c r="J240" s="82">
        <v>0</v>
      </c>
      <c r="K240" s="81">
        <v>0</v>
      </c>
      <c r="L240" s="81">
        <v>0</v>
      </c>
      <c r="M240" s="125">
        <f t="shared" si="105"/>
        <v>9</v>
      </c>
    </row>
    <row r="241" spans="1:13" ht="15" customHeight="1" x14ac:dyDescent="0.3">
      <c r="A241" s="78">
        <v>42</v>
      </c>
      <c r="B241" s="79"/>
      <c r="C241" s="80" t="s">
        <v>414</v>
      </c>
      <c r="D241" s="80" t="s">
        <v>415</v>
      </c>
      <c r="E241" s="81">
        <v>1</v>
      </c>
      <c r="F241" s="81">
        <v>0</v>
      </c>
      <c r="G241" s="81">
        <v>3</v>
      </c>
      <c r="H241" s="81">
        <v>2</v>
      </c>
      <c r="I241" s="81">
        <v>0</v>
      </c>
      <c r="J241" s="82">
        <v>1</v>
      </c>
      <c r="K241" s="81">
        <v>5</v>
      </c>
      <c r="L241" s="81">
        <v>0</v>
      </c>
      <c r="M241" s="125">
        <f t="shared" si="105"/>
        <v>12</v>
      </c>
    </row>
    <row r="242" spans="1:13" ht="15" customHeight="1" x14ac:dyDescent="0.3">
      <c r="A242" s="115">
        <v>42</v>
      </c>
      <c r="B242" s="84"/>
      <c r="C242" s="116" t="s">
        <v>873</v>
      </c>
      <c r="D242" s="117" t="s">
        <v>874</v>
      </c>
      <c r="E242" s="47">
        <v>0</v>
      </c>
      <c r="F242" s="47">
        <v>0</v>
      </c>
      <c r="G242" s="47">
        <v>0</v>
      </c>
      <c r="H242" s="75">
        <v>0</v>
      </c>
      <c r="I242" s="47">
        <v>0</v>
      </c>
      <c r="J242" s="48">
        <v>0</v>
      </c>
      <c r="K242" s="47">
        <v>0</v>
      </c>
      <c r="L242" s="49">
        <v>0</v>
      </c>
      <c r="M242" s="125">
        <f t="shared" si="105"/>
        <v>0</v>
      </c>
    </row>
    <row r="243" spans="1:13" ht="15" customHeight="1" x14ac:dyDescent="0.3">
      <c r="A243" s="68">
        <v>42</v>
      </c>
      <c r="B243" s="49"/>
      <c r="C243" s="53" t="s">
        <v>416</v>
      </c>
      <c r="D243" s="49" t="s">
        <v>417</v>
      </c>
      <c r="E243" s="75">
        <v>0</v>
      </c>
      <c r="F243" s="75">
        <v>1</v>
      </c>
      <c r="G243" s="75">
        <v>0</v>
      </c>
      <c r="H243" s="75">
        <v>0</v>
      </c>
      <c r="I243" s="75">
        <v>0</v>
      </c>
      <c r="J243" s="76">
        <v>0</v>
      </c>
      <c r="K243" s="75">
        <v>2</v>
      </c>
      <c r="L243" s="49">
        <v>1</v>
      </c>
      <c r="M243" s="125">
        <f t="shared" si="105"/>
        <v>4</v>
      </c>
    </row>
    <row r="244" spans="1:13" ht="15" customHeight="1" x14ac:dyDescent="0.3">
      <c r="A244" s="68">
        <v>42</v>
      </c>
      <c r="B244" s="49"/>
      <c r="C244" s="53" t="s">
        <v>418</v>
      </c>
      <c r="D244" s="53" t="s">
        <v>419</v>
      </c>
      <c r="E244" s="47">
        <f t="shared" ref="E244:F244" si="128">E245+E246</f>
        <v>0</v>
      </c>
      <c r="F244" s="47">
        <f t="shared" si="128"/>
        <v>0</v>
      </c>
      <c r="G244" s="47">
        <f t="shared" ref="G244" si="129">G245+G246</f>
        <v>7</v>
      </c>
      <c r="H244" s="47">
        <f t="shared" ref="H244" si="130">H245+H246</f>
        <v>0</v>
      </c>
      <c r="I244" s="47">
        <f t="shared" ref="I244" si="131">I245+I246</f>
        <v>0</v>
      </c>
      <c r="J244" s="48">
        <f t="shared" ref="J244:K244" si="132">J245+J246</f>
        <v>1</v>
      </c>
      <c r="K244" s="47">
        <f t="shared" si="132"/>
        <v>48</v>
      </c>
      <c r="L244" s="47">
        <v>0</v>
      </c>
      <c r="M244" s="125">
        <f t="shared" si="105"/>
        <v>56</v>
      </c>
    </row>
    <row r="245" spans="1:13" ht="15" customHeight="1" x14ac:dyDescent="0.3">
      <c r="A245" s="78">
        <v>42</v>
      </c>
      <c r="B245" s="79"/>
      <c r="C245" s="80" t="s">
        <v>420</v>
      </c>
      <c r="D245" s="80" t="s">
        <v>421</v>
      </c>
      <c r="E245" s="81">
        <v>0</v>
      </c>
      <c r="F245" s="81">
        <v>0</v>
      </c>
      <c r="G245" s="81">
        <v>7</v>
      </c>
      <c r="H245" s="81">
        <v>0</v>
      </c>
      <c r="I245" s="81">
        <v>0</v>
      </c>
      <c r="J245" s="82">
        <v>1</v>
      </c>
      <c r="K245" s="81">
        <v>38</v>
      </c>
      <c r="L245" s="81">
        <v>1</v>
      </c>
      <c r="M245" s="125">
        <f t="shared" si="105"/>
        <v>47</v>
      </c>
    </row>
    <row r="246" spans="1:13" ht="15" customHeight="1" x14ac:dyDescent="0.3">
      <c r="A246" s="78">
        <v>42</v>
      </c>
      <c r="B246" s="79"/>
      <c r="C246" s="80" t="s">
        <v>422</v>
      </c>
      <c r="D246" s="80" t="s">
        <v>423</v>
      </c>
      <c r="E246" s="81">
        <v>0</v>
      </c>
      <c r="F246" s="81">
        <v>0</v>
      </c>
      <c r="G246" s="81">
        <v>0</v>
      </c>
      <c r="H246" s="81">
        <v>0</v>
      </c>
      <c r="I246" s="81">
        <v>0</v>
      </c>
      <c r="J246" s="82">
        <v>0</v>
      </c>
      <c r="K246" s="81">
        <v>10</v>
      </c>
      <c r="L246" s="81">
        <v>0</v>
      </c>
      <c r="M246" s="125">
        <f t="shared" si="105"/>
        <v>10</v>
      </c>
    </row>
    <row r="247" spans="1:13" ht="15" customHeight="1" x14ac:dyDescent="0.3">
      <c r="A247" s="68">
        <v>42</v>
      </c>
      <c r="B247" s="49"/>
      <c r="C247" s="53" t="s">
        <v>424</v>
      </c>
      <c r="D247" s="49" t="s">
        <v>425</v>
      </c>
      <c r="E247" s="75">
        <v>20</v>
      </c>
      <c r="F247" s="75">
        <v>25</v>
      </c>
      <c r="G247" s="75">
        <f t="shared" ref="G247" si="133">G248+G249+G250+G251</f>
        <v>5</v>
      </c>
      <c r="H247" s="75">
        <f t="shared" ref="H247" si="134">H248+H249+H250+H251</f>
        <v>16</v>
      </c>
      <c r="I247" s="75">
        <v>0</v>
      </c>
      <c r="J247" s="76">
        <v>8</v>
      </c>
      <c r="K247" s="75">
        <v>21</v>
      </c>
      <c r="L247" s="75">
        <v>10</v>
      </c>
      <c r="M247" s="125">
        <f t="shared" si="105"/>
        <v>105</v>
      </c>
    </row>
    <row r="248" spans="1:13" ht="15" customHeight="1" x14ac:dyDescent="0.3">
      <c r="A248" s="78">
        <v>42</v>
      </c>
      <c r="B248" s="79"/>
      <c r="C248" s="80" t="s">
        <v>426</v>
      </c>
      <c r="D248" s="80" t="s">
        <v>427</v>
      </c>
      <c r="E248" s="81">
        <v>0</v>
      </c>
      <c r="F248" s="81">
        <v>0</v>
      </c>
      <c r="G248" s="81">
        <v>5</v>
      </c>
      <c r="H248" s="81">
        <v>0</v>
      </c>
      <c r="I248" s="81">
        <v>0</v>
      </c>
      <c r="J248" s="82">
        <v>0</v>
      </c>
      <c r="K248" s="81"/>
      <c r="L248" s="81">
        <v>0</v>
      </c>
      <c r="M248" s="125">
        <f t="shared" si="105"/>
        <v>5</v>
      </c>
    </row>
    <row r="249" spans="1:13" ht="15" customHeight="1" x14ac:dyDescent="0.3">
      <c r="A249" s="78">
        <v>42</v>
      </c>
      <c r="B249" s="79"/>
      <c r="C249" s="80" t="s">
        <v>428</v>
      </c>
      <c r="D249" s="80" t="s">
        <v>429</v>
      </c>
      <c r="E249" s="81">
        <v>0</v>
      </c>
      <c r="F249" s="81">
        <v>0</v>
      </c>
      <c r="G249" s="81">
        <v>0</v>
      </c>
      <c r="H249" s="81">
        <v>16</v>
      </c>
      <c r="I249" s="81">
        <v>0</v>
      </c>
      <c r="J249" s="82">
        <v>0</v>
      </c>
      <c r="K249" s="81"/>
      <c r="L249" s="81">
        <v>0</v>
      </c>
      <c r="M249" s="125">
        <f t="shared" si="105"/>
        <v>16</v>
      </c>
    </row>
    <row r="250" spans="1:13" ht="15" customHeight="1" x14ac:dyDescent="0.3">
      <c r="A250" s="78">
        <v>42</v>
      </c>
      <c r="B250" s="79"/>
      <c r="C250" s="80" t="s">
        <v>430</v>
      </c>
      <c r="D250" s="80" t="s">
        <v>431</v>
      </c>
      <c r="E250" s="81">
        <v>0</v>
      </c>
      <c r="F250" s="81">
        <v>0</v>
      </c>
      <c r="G250" s="81">
        <v>0</v>
      </c>
      <c r="H250" s="81">
        <v>0</v>
      </c>
      <c r="I250" s="81">
        <v>0</v>
      </c>
      <c r="J250" s="82">
        <v>0</v>
      </c>
      <c r="K250" s="81"/>
      <c r="L250" s="81">
        <v>0</v>
      </c>
      <c r="M250" s="125">
        <f t="shared" si="105"/>
        <v>0</v>
      </c>
    </row>
    <row r="251" spans="1:13" ht="15" customHeight="1" x14ac:dyDescent="0.3">
      <c r="A251" s="78">
        <v>42</v>
      </c>
      <c r="B251" s="79"/>
      <c r="C251" s="80" t="s">
        <v>432</v>
      </c>
      <c r="D251" s="80" t="s">
        <v>433</v>
      </c>
      <c r="E251" s="81">
        <v>0</v>
      </c>
      <c r="F251" s="81">
        <v>25</v>
      </c>
      <c r="G251" s="81">
        <v>0</v>
      </c>
      <c r="H251" s="81">
        <v>0</v>
      </c>
      <c r="I251" s="81">
        <v>0</v>
      </c>
      <c r="J251" s="82">
        <v>0</v>
      </c>
      <c r="K251" s="81"/>
      <c r="L251" s="81">
        <v>0</v>
      </c>
      <c r="M251" s="125">
        <f t="shared" si="105"/>
        <v>25</v>
      </c>
    </row>
    <row r="252" spans="1:13" ht="15" customHeight="1" x14ac:dyDescent="0.3">
      <c r="A252" s="68">
        <v>42</v>
      </c>
      <c r="B252" s="49"/>
      <c r="C252" s="53" t="s">
        <v>434</v>
      </c>
      <c r="D252" s="49" t="s">
        <v>435</v>
      </c>
      <c r="E252" s="47">
        <v>0</v>
      </c>
      <c r="F252" s="47">
        <v>1</v>
      </c>
      <c r="G252" s="47">
        <v>2</v>
      </c>
      <c r="H252" s="75">
        <v>0</v>
      </c>
      <c r="I252" s="47">
        <v>0</v>
      </c>
      <c r="J252" s="48">
        <v>0</v>
      </c>
      <c r="K252" s="47">
        <v>7</v>
      </c>
      <c r="L252" s="49">
        <v>2</v>
      </c>
      <c r="M252" s="125">
        <f t="shared" si="105"/>
        <v>12</v>
      </c>
    </row>
    <row r="253" spans="1:13" ht="15" customHeight="1" x14ac:dyDescent="0.3">
      <c r="A253" s="99">
        <v>42</v>
      </c>
      <c r="B253" s="101"/>
      <c r="C253" s="101" t="s">
        <v>436</v>
      </c>
      <c r="D253" s="118" t="s">
        <v>437</v>
      </c>
      <c r="E253" s="47">
        <v>0</v>
      </c>
      <c r="F253" s="47">
        <v>0</v>
      </c>
      <c r="G253" s="47">
        <v>2</v>
      </c>
      <c r="H253" s="75">
        <v>0</v>
      </c>
      <c r="I253" s="47">
        <v>0</v>
      </c>
      <c r="J253" s="48">
        <v>8</v>
      </c>
      <c r="K253" s="47">
        <v>0</v>
      </c>
      <c r="L253" s="49">
        <v>0</v>
      </c>
      <c r="M253" s="125">
        <f t="shared" si="105"/>
        <v>10</v>
      </c>
    </row>
    <row r="254" spans="1:13" ht="15" customHeight="1" x14ac:dyDescent="0.3">
      <c r="A254" s="68">
        <v>42</v>
      </c>
      <c r="B254" s="49"/>
      <c r="C254" s="53" t="s">
        <v>438</v>
      </c>
      <c r="D254" s="53" t="s">
        <v>439</v>
      </c>
      <c r="E254" s="47">
        <v>0</v>
      </c>
      <c r="F254" s="47">
        <v>18</v>
      </c>
      <c r="G254" s="47">
        <v>0</v>
      </c>
      <c r="H254" s="75">
        <v>0</v>
      </c>
      <c r="I254" s="47">
        <v>10</v>
      </c>
      <c r="J254" s="48">
        <v>1</v>
      </c>
      <c r="K254" s="47">
        <v>10</v>
      </c>
      <c r="L254" s="49">
        <v>1</v>
      </c>
      <c r="M254" s="125">
        <f t="shared" si="105"/>
        <v>40</v>
      </c>
    </row>
    <row r="255" spans="1:13" ht="15" customHeight="1" x14ac:dyDescent="0.3">
      <c r="A255" s="99">
        <v>42</v>
      </c>
      <c r="B255" s="101"/>
      <c r="C255" s="101" t="s">
        <v>440</v>
      </c>
      <c r="D255" s="49" t="s">
        <v>441</v>
      </c>
      <c r="E255" s="47">
        <v>0</v>
      </c>
      <c r="F255" s="47">
        <v>15</v>
      </c>
      <c r="G255" s="47">
        <v>3</v>
      </c>
      <c r="H255" s="75">
        <v>0</v>
      </c>
      <c r="I255" s="47">
        <v>0</v>
      </c>
      <c r="J255" s="48">
        <v>0</v>
      </c>
      <c r="K255" s="47">
        <v>0</v>
      </c>
      <c r="L255" s="49">
        <v>0</v>
      </c>
      <c r="M255" s="125">
        <f t="shared" si="105"/>
        <v>18</v>
      </c>
    </row>
    <row r="256" spans="1:13" ht="15" customHeight="1" x14ac:dyDescent="0.3">
      <c r="A256" s="83">
        <v>42</v>
      </c>
      <c r="B256" s="49"/>
      <c r="C256" s="52" t="s">
        <v>442</v>
      </c>
      <c r="D256" s="49" t="s">
        <v>443</v>
      </c>
      <c r="E256" s="47">
        <v>0</v>
      </c>
      <c r="F256" s="47">
        <v>4</v>
      </c>
      <c r="G256" s="47">
        <v>0</v>
      </c>
      <c r="H256" s="75">
        <v>0</v>
      </c>
      <c r="I256" s="47">
        <v>0</v>
      </c>
      <c r="J256" s="48">
        <v>0</v>
      </c>
      <c r="K256" s="47">
        <v>0</v>
      </c>
      <c r="L256" s="49">
        <v>0</v>
      </c>
      <c r="M256" s="125">
        <f t="shared" si="105"/>
        <v>4</v>
      </c>
    </row>
    <row r="257" spans="1:13" ht="15" customHeight="1" x14ac:dyDescent="0.3">
      <c r="A257" s="68">
        <v>42</v>
      </c>
      <c r="B257" s="49"/>
      <c r="C257" s="53" t="s">
        <v>444</v>
      </c>
      <c r="D257" s="49" t="s">
        <v>445</v>
      </c>
      <c r="E257" s="75">
        <v>1</v>
      </c>
      <c r="F257" s="75">
        <v>20</v>
      </c>
      <c r="G257" s="75">
        <v>7</v>
      </c>
      <c r="H257" s="75">
        <v>16</v>
      </c>
      <c r="I257" s="75">
        <v>15</v>
      </c>
      <c r="J257" s="76">
        <v>9</v>
      </c>
      <c r="K257" s="75">
        <v>41</v>
      </c>
      <c r="L257" s="49">
        <v>11</v>
      </c>
      <c r="M257" s="125">
        <f t="shared" si="105"/>
        <v>120</v>
      </c>
    </row>
    <row r="258" spans="1:13" ht="15" customHeight="1" x14ac:dyDescent="0.3">
      <c r="A258" s="68">
        <v>42</v>
      </c>
      <c r="B258" s="49"/>
      <c r="C258" s="53" t="s">
        <v>446</v>
      </c>
      <c r="D258" s="49" t="s">
        <v>447</v>
      </c>
      <c r="E258" s="47">
        <v>1</v>
      </c>
      <c r="F258" s="47">
        <v>0</v>
      </c>
      <c r="G258" s="47">
        <v>0</v>
      </c>
      <c r="H258" s="75">
        <v>0</v>
      </c>
      <c r="I258" s="47">
        <v>0</v>
      </c>
      <c r="J258" s="48">
        <v>0</v>
      </c>
      <c r="K258" s="47">
        <v>0</v>
      </c>
      <c r="L258" s="49">
        <v>0</v>
      </c>
      <c r="M258" s="125">
        <f t="shared" si="105"/>
        <v>1</v>
      </c>
    </row>
    <row r="259" spans="1:13" ht="15" customHeight="1" x14ac:dyDescent="0.3">
      <c r="A259" s="85">
        <v>43</v>
      </c>
      <c r="B259" s="86" t="s">
        <v>448</v>
      </c>
      <c r="C259" s="86"/>
      <c r="D259" s="86"/>
      <c r="E259" s="87">
        <f t="shared" ref="E259:F259" si="135">E260+E266</f>
        <v>14</v>
      </c>
      <c r="F259" s="87">
        <f t="shared" si="135"/>
        <v>14</v>
      </c>
      <c r="G259" s="87">
        <f t="shared" ref="G259" si="136">G260+G266</f>
        <v>4</v>
      </c>
      <c r="H259" s="87">
        <f t="shared" ref="H259" si="137">H260+H266</f>
        <v>19</v>
      </c>
      <c r="I259" s="87">
        <f t="shared" ref="I259" si="138">I260+I266</f>
        <v>10</v>
      </c>
      <c r="J259" s="88">
        <f t="shared" ref="J259:K259" si="139">J260+J266</f>
        <v>4</v>
      </c>
      <c r="K259" s="87">
        <f t="shared" si="139"/>
        <v>10</v>
      </c>
      <c r="L259" s="87">
        <f>L260+L266</f>
        <v>29</v>
      </c>
      <c r="M259" s="89">
        <f t="shared" si="105"/>
        <v>104</v>
      </c>
    </row>
    <row r="260" spans="1:13" ht="15" customHeight="1" x14ac:dyDescent="0.3">
      <c r="A260" s="68">
        <v>43</v>
      </c>
      <c r="B260" s="45"/>
      <c r="C260" s="53" t="s">
        <v>449</v>
      </c>
      <c r="D260" s="107" t="s">
        <v>450</v>
      </c>
      <c r="E260" s="47">
        <v>9</v>
      </c>
      <c r="F260" s="47">
        <v>10</v>
      </c>
      <c r="G260" s="47">
        <f t="shared" ref="G260" si="140">G261+G262+G263+G264+G265</f>
        <v>2</v>
      </c>
      <c r="H260" s="47">
        <f t="shared" ref="H260" si="141">H261+H262+H263+H264+H265</f>
        <v>16</v>
      </c>
      <c r="I260" s="47">
        <f>SUM(I261:I265)</f>
        <v>7</v>
      </c>
      <c r="J260" s="48">
        <f t="shared" ref="J260:K260" si="142">J261+J262+J263+J264+J265</f>
        <v>4</v>
      </c>
      <c r="K260" s="47">
        <f t="shared" si="142"/>
        <v>7</v>
      </c>
      <c r="L260" s="47">
        <f>L261+L262+L263+L264+L265</f>
        <v>19</v>
      </c>
      <c r="M260" s="125">
        <f t="shared" si="105"/>
        <v>74</v>
      </c>
    </row>
    <row r="261" spans="1:13" ht="15" customHeight="1" x14ac:dyDescent="0.3">
      <c r="A261" s="78">
        <v>43</v>
      </c>
      <c r="B261" s="79"/>
      <c r="C261" s="80" t="s">
        <v>451</v>
      </c>
      <c r="D261" s="80" t="s">
        <v>452</v>
      </c>
      <c r="E261" s="81">
        <v>3</v>
      </c>
      <c r="F261" s="81">
        <v>4</v>
      </c>
      <c r="G261" s="81">
        <v>0</v>
      </c>
      <c r="H261" s="81">
        <v>8</v>
      </c>
      <c r="I261" s="81">
        <v>5</v>
      </c>
      <c r="J261" s="82">
        <v>1</v>
      </c>
      <c r="K261" s="81">
        <v>2</v>
      </c>
      <c r="L261" s="81">
        <v>4</v>
      </c>
      <c r="M261" s="125">
        <f t="shared" si="105"/>
        <v>27</v>
      </c>
    </row>
    <row r="262" spans="1:13" ht="15" customHeight="1" x14ac:dyDescent="0.3">
      <c r="A262" s="78">
        <v>43</v>
      </c>
      <c r="B262" s="79"/>
      <c r="C262" s="80" t="s">
        <v>453</v>
      </c>
      <c r="D262" s="80" t="s">
        <v>454</v>
      </c>
      <c r="E262" s="81">
        <v>0</v>
      </c>
      <c r="F262" s="81">
        <v>1</v>
      </c>
      <c r="G262" s="81">
        <v>0</v>
      </c>
      <c r="H262" s="81">
        <v>4</v>
      </c>
      <c r="I262" s="81">
        <v>1</v>
      </c>
      <c r="J262" s="82">
        <v>0</v>
      </c>
      <c r="K262" s="81">
        <v>3</v>
      </c>
      <c r="L262" s="81">
        <v>11</v>
      </c>
      <c r="M262" s="125">
        <f t="shared" si="105"/>
        <v>20</v>
      </c>
    </row>
    <row r="263" spans="1:13" ht="15" customHeight="1" x14ac:dyDescent="0.3">
      <c r="A263" s="78">
        <v>43</v>
      </c>
      <c r="B263" s="79"/>
      <c r="C263" s="80" t="s">
        <v>455</v>
      </c>
      <c r="D263" s="80" t="s">
        <v>456</v>
      </c>
      <c r="E263" s="81">
        <v>1</v>
      </c>
      <c r="F263" s="81">
        <v>0</v>
      </c>
      <c r="G263" s="81">
        <v>0</v>
      </c>
      <c r="H263" s="81">
        <v>2</v>
      </c>
      <c r="I263" s="81">
        <v>0</v>
      </c>
      <c r="J263" s="82">
        <v>1</v>
      </c>
      <c r="K263" s="81">
        <v>0</v>
      </c>
      <c r="L263" s="81">
        <v>1</v>
      </c>
      <c r="M263" s="125">
        <f t="shared" si="105"/>
        <v>5</v>
      </c>
    </row>
    <row r="264" spans="1:13" ht="15" customHeight="1" x14ac:dyDescent="0.3">
      <c r="A264" s="78">
        <v>43</v>
      </c>
      <c r="B264" s="79"/>
      <c r="C264" s="80" t="s">
        <v>457</v>
      </c>
      <c r="D264" s="80" t="s">
        <v>458</v>
      </c>
      <c r="E264" s="81">
        <v>3</v>
      </c>
      <c r="F264" s="81">
        <v>2</v>
      </c>
      <c r="G264" s="81">
        <v>0</v>
      </c>
      <c r="H264" s="81">
        <v>0</v>
      </c>
      <c r="I264" s="81">
        <v>0</v>
      </c>
      <c r="J264" s="82">
        <v>1</v>
      </c>
      <c r="K264" s="81">
        <v>0</v>
      </c>
      <c r="L264" s="81">
        <v>0</v>
      </c>
      <c r="M264" s="125">
        <f t="shared" si="105"/>
        <v>6</v>
      </c>
    </row>
    <row r="265" spans="1:13" ht="15" customHeight="1" x14ac:dyDescent="0.3">
      <c r="A265" s="78">
        <v>43</v>
      </c>
      <c r="B265" s="79"/>
      <c r="C265" s="80" t="s">
        <v>459</v>
      </c>
      <c r="D265" s="80" t="s">
        <v>460</v>
      </c>
      <c r="E265" s="81">
        <v>3</v>
      </c>
      <c r="F265" s="81">
        <v>3</v>
      </c>
      <c r="G265" s="81">
        <v>2</v>
      </c>
      <c r="H265" s="81">
        <v>2</v>
      </c>
      <c r="I265" s="81">
        <v>1</v>
      </c>
      <c r="J265" s="82">
        <v>1</v>
      </c>
      <c r="K265" s="81">
        <v>2</v>
      </c>
      <c r="L265" s="81">
        <v>3</v>
      </c>
      <c r="M265" s="125">
        <f t="shared" si="105"/>
        <v>17</v>
      </c>
    </row>
    <row r="266" spans="1:13" ht="15" customHeight="1" x14ac:dyDescent="0.3">
      <c r="A266" s="83">
        <v>43</v>
      </c>
      <c r="B266" s="49"/>
      <c r="C266" s="52" t="s">
        <v>461</v>
      </c>
      <c r="D266" s="107" t="s">
        <v>462</v>
      </c>
      <c r="E266" s="47">
        <v>5</v>
      </c>
      <c r="F266" s="47">
        <v>4</v>
      </c>
      <c r="G266" s="47">
        <v>2</v>
      </c>
      <c r="H266" s="47">
        <v>3</v>
      </c>
      <c r="I266" s="47">
        <v>3</v>
      </c>
      <c r="J266" s="48">
        <v>0</v>
      </c>
      <c r="K266" s="47">
        <v>3</v>
      </c>
      <c r="L266" s="47">
        <v>10</v>
      </c>
      <c r="M266" s="125">
        <f t="shared" ref="M266:M329" si="143">SUM(E266:L266)</f>
        <v>30</v>
      </c>
    </row>
    <row r="267" spans="1:13" ht="15" customHeight="1" x14ac:dyDescent="0.3">
      <c r="A267" s="85">
        <v>45</v>
      </c>
      <c r="B267" s="86" t="s">
        <v>463</v>
      </c>
      <c r="C267" s="86"/>
      <c r="D267" s="86"/>
      <c r="E267" s="87">
        <f t="shared" ref="E267:F267" si="144">E268+E269+E270+E271+E272+E273+E277+E278+E279+E280+E281+E282+E283+E286+E287</f>
        <v>79</v>
      </c>
      <c r="F267" s="87">
        <f t="shared" si="144"/>
        <v>109</v>
      </c>
      <c r="G267" s="87">
        <f t="shared" ref="G267" si="145">G268+G269+G270+G271+G272+G273+G277+G278+G279+G280+G281+G282+G283+G286+G287</f>
        <v>86</v>
      </c>
      <c r="H267" s="87">
        <f t="shared" ref="H267" si="146">H268+H269+H270+H271+H272+H273+H277+H278+H279+H280+H281+H282+H283+H286+H287</f>
        <v>167</v>
      </c>
      <c r="I267" s="87">
        <f t="shared" ref="I267" si="147">I268+I269+I270+I271+I272+I273+I277+I278+I279+I280+I281+I282+I283+I286+I287</f>
        <v>165</v>
      </c>
      <c r="J267" s="88">
        <f t="shared" ref="J267:K267" si="148">J268+J269+J270+J271+J272+J273+J277+J278+J279+J280+J281+J282+J283+J286+J287</f>
        <v>201</v>
      </c>
      <c r="K267" s="87">
        <f t="shared" si="148"/>
        <v>229</v>
      </c>
      <c r="L267" s="87">
        <f>L268+L269+L270+L271+L272+L273+L277+L278+L279+L280+L281+L282+L283+L286+L287</f>
        <v>80</v>
      </c>
      <c r="M267" s="89">
        <f t="shared" si="143"/>
        <v>1116</v>
      </c>
    </row>
    <row r="268" spans="1:13" ht="15" customHeight="1" x14ac:dyDescent="0.3">
      <c r="A268" s="68">
        <v>45</v>
      </c>
      <c r="B268" s="113"/>
      <c r="C268" s="53" t="s">
        <v>466</v>
      </c>
      <c r="D268" s="49" t="s">
        <v>467</v>
      </c>
      <c r="E268" s="75">
        <v>15</v>
      </c>
      <c r="F268" s="47">
        <v>35</v>
      </c>
      <c r="G268" s="47">
        <v>13</v>
      </c>
      <c r="H268" s="47">
        <v>42</v>
      </c>
      <c r="I268" s="47">
        <v>40</v>
      </c>
      <c r="J268" s="48">
        <v>10</v>
      </c>
      <c r="K268" s="47">
        <v>42</v>
      </c>
      <c r="L268" s="49">
        <v>25</v>
      </c>
      <c r="M268" s="125">
        <f t="shared" si="143"/>
        <v>222</v>
      </c>
    </row>
    <row r="269" spans="1:13" ht="15" customHeight="1" x14ac:dyDescent="0.3">
      <c r="A269" s="68">
        <v>45</v>
      </c>
      <c r="B269" s="113"/>
      <c r="C269" s="53" t="s">
        <v>468</v>
      </c>
      <c r="D269" s="53" t="s">
        <v>469</v>
      </c>
      <c r="E269" s="47">
        <v>0</v>
      </c>
      <c r="F269" s="47">
        <v>0</v>
      </c>
      <c r="G269" s="47">
        <v>0</v>
      </c>
      <c r="H269" s="75">
        <v>0</v>
      </c>
      <c r="I269" s="47">
        <v>0</v>
      </c>
      <c r="J269" s="48">
        <v>0</v>
      </c>
      <c r="K269" s="47">
        <v>0</v>
      </c>
      <c r="L269" s="49">
        <v>0</v>
      </c>
      <c r="M269" s="125">
        <f t="shared" si="143"/>
        <v>0</v>
      </c>
    </row>
    <row r="270" spans="1:13" ht="15" customHeight="1" x14ac:dyDescent="0.3">
      <c r="A270" s="83">
        <v>45</v>
      </c>
      <c r="B270" s="51"/>
      <c r="C270" s="51" t="s">
        <v>464</v>
      </c>
      <c r="D270" s="108" t="s">
        <v>465</v>
      </c>
      <c r="E270" s="47">
        <v>0</v>
      </c>
      <c r="F270" s="75">
        <v>10</v>
      </c>
      <c r="G270" s="75">
        <v>20</v>
      </c>
      <c r="H270" s="75">
        <v>10</v>
      </c>
      <c r="I270" s="75">
        <v>15</v>
      </c>
      <c r="J270" s="76">
        <v>20</v>
      </c>
      <c r="K270" s="75">
        <v>0</v>
      </c>
      <c r="L270" s="49">
        <v>20</v>
      </c>
      <c r="M270" s="125">
        <f t="shared" si="143"/>
        <v>95</v>
      </c>
    </row>
    <row r="271" spans="1:13" ht="15" customHeight="1" x14ac:dyDescent="0.3">
      <c r="A271" s="68">
        <v>45</v>
      </c>
      <c r="B271" s="113"/>
      <c r="C271" s="53" t="s">
        <v>470</v>
      </c>
      <c r="D271" s="49" t="s">
        <v>471</v>
      </c>
      <c r="E271" s="47">
        <v>3</v>
      </c>
      <c r="F271" s="47">
        <v>10</v>
      </c>
      <c r="G271" s="47">
        <v>8</v>
      </c>
      <c r="H271" s="75">
        <v>0</v>
      </c>
      <c r="I271" s="47">
        <v>0</v>
      </c>
      <c r="J271" s="48">
        <v>21</v>
      </c>
      <c r="K271" s="47">
        <v>15</v>
      </c>
      <c r="L271" s="49">
        <v>7</v>
      </c>
      <c r="M271" s="125">
        <f t="shared" si="143"/>
        <v>64</v>
      </c>
    </row>
    <row r="272" spans="1:13" ht="15" customHeight="1" x14ac:dyDescent="0.3">
      <c r="A272" s="68">
        <v>45</v>
      </c>
      <c r="B272" s="113"/>
      <c r="C272" s="53" t="s">
        <v>472</v>
      </c>
      <c r="D272" s="53" t="s">
        <v>473</v>
      </c>
      <c r="E272" s="75">
        <v>3</v>
      </c>
      <c r="F272" s="75">
        <v>0</v>
      </c>
      <c r="G272" s="75">
        <v>2</v>
      </c>
      <c r="H272" s="75">
        <v>0</v>
      </c>
      <c r="I272" s="75">
        <v>15</v>
      </c>
      <c r="J272" s="76">
        <v>21</v>
      </c>
      <c r="K272" s="75">
        <v>24</v>
      </c>
      <c r="L272" s="49">
        <v>0</v>
      </c>
      <c r="M272" s="125">
        <f t="shared" si="143"/>
        <v>65</v>
      </c>
    </row>
    <row r="273" spans="1:13" ht="15" customHeight="1" x14ac:dyDescent="0.3">
      <c r="A273" s="68">
        <v>45</v>
      </c>
      <c r="B273" s="113"/>
      <c r="C273" s="53" t="s">
        <v>474</v>
      </c>
      <c r="D273" s="53" t="s">
        <v>475</v>
      </c>
      <c r="E273" s="75">
        <v>31</v>
      </c>
      <c r="F273" s="75">
        <v>24</v>
      </c>
      <c r="G273" s="75">
        <f t="shared" ref="G273" si="149">G274+G275+G276</f>
        <v>19</v>
      </c>
      <c r="H273" s="75">
        <f t="shared" ref="H273" si="150">H274+H275+H276</f>
        <v>100</v>
      </c>
      <c r="I273" s="75">
        <f>SUM(I274:I276)</f>
        <v>25</v>
      </c>
      <c r="J273" s="76">
        <f t="shared" ref="J273:K273" si="151">J274+J275+J276</f>
        <v>51</v>
      </c>
      <c r="K273" s="75">
        <f t="shared" si="151"/>
        <v>84</v>
      </c>
      <c r="L273" s="75">
        <f>L274+L275+L276</f>
        <v>16</v>
      </c>
      <c r="M273" s="125">
        <f t="shared" si="143"/>
        <v>350</v>
      </c>
    </row>
    <row r="274" spans="1:13" ht="15" customHeight="1" x14ac:dyDescent="0.3">
      <c r="A274" s="78">
        <v>45</v>
      </c>
      <c r="B274" s="79"/>
      <c r="C274" s="80" t="s">
        <v>476</v>
      </c>
      <c r="D274" s="80" t="s">
        <v>477</v>
      </c>
      <c r="E274" s="81">
        <v>23</v>
      </c>
      <c r="F274" s="81">
        <v>29</v>
      </c>
      <c r="G274" s="81">
        <v>14</v>
      </c>
      <c r="H274" s="81">
        <v>66</v>
      </c>
      <c r="I274" s="81">
        <v>15</v>
      </c>
      <c r="J274" s="82">
        <v>26</v>
      </c>
      <c r="K274" s="81">
        <v>59</v>
      </c>
      <c r="L274" s="81">
        <v>9</v>
      </c>
      <c r="M274" s="125">
        <f t="shared" si="143"/>
        <v>241</v>
      </c>
    </row>
    <row r="275" spans="1:13" ht="15" customHeight="1" x14ac:dyDescent="0.3">
      <c r="A275" s="78">
        <v>45</v>
      </c>
      <c r="B275" s="79"/>
      <c r="C275" s="80" t="s">
        <v>478</v>
      </c>
      <c r="D275" s="80" t="s">
        <v>479</v>
      </c>
      <c r="E275" s="81">
        <v>8</v>
      </c>
      <c r="F275" s="81">
        <v>30</v>
      </c>
      <c r="G275" s="81">
        <v>5</v>
      </c>
      <c r="H275" s="81">
        <v>34</v>
      </c>
      <c r="I275" s="81">
        <v>5</v>
      </c>
      <c r="J275" s="82">
        <v>15</v>
      </c>
      <c r="K275" s="81">
        <v>25</v>
      </c>
      <c r="L275" s="81">
        <v>7</v>
      </c>
      <c r="M275" s="125">
        <f t="shared" si="143"/>
        <v>129</v>
      </c>
    </row>
    <row r="276" spans="1:13" ht="15" customHeight="1" x14ac:dyDescent="0.3">
      <c r="A276" s="78">
        <v>45</v>
      </c>
      <c r="B276" s="79"/>
      <c r="C276" s="80" t="s">
        <v>480</v>
      </c>
      <c r="D276" s="80" t="s">
        <v>481</v>
      </c>
      <c r="E276" s="81">
        <v>8</v>
      </c>
      <c r="F276" s="81">
        <v>0</v>
      </c>
      <c r="G276" s="81">
        <v>0</v>
      </c>
      <c r="H276" s="81">
        <v>0</v>
      </c>
      <c r="I276" s="81">
        <v>5</v>
      </c>
      <c r="J276" s="82">
        <v>10</v>
      </c>
      <c r="K276" s="81">
        <v>0</v>
      </c>
      <c r="L276" s="81">
        <v>0</v>
      </c>
      <c r="M276" s="125">
        <f t="shared" si="143"/>
        <v>23</v>
      </c>
    </row>
    <row r="277" spans="1:13" ht="15" customHeight="1" x14ac:dyDescent="0.3">
      <c r="A277" s="68">
        <v>45</v>
      </c>
      <c r="B277" s="49"/>
      <c r="C277" s="53" t="s">
        <v>482</v>
      </c>
      <c r="D277" s="53" t="s">
        <v>483</v>
      </c>
      <c r="E277" s="47">
        <v>3</v>
      </c>
      <c r="F277" s="47">
        <v>0</v>
      </c>
      <c r="G277" s="47">
        <v>5</v>
      </c>
      <c r="H277" s="75">
        <v>0</v>
      </c>
      <c r="I277" s="47">
        <v>0</v>
      </c>
      <c r="J277" s="48">
        <v>11</v>
      </c>
      <c r="K277" s="47">
        <v>0</v>
      </c>
      <c r="L277" s="49">
        <v>0</v>
      </c>
      <c r="M277" s="125">
        <f t="shared" si="143"/>
        <v>19</v>
      </c>
    </row>
    <row r="278" spans="1:13" ht="15" customHeight="1" x14ac:dyDescent="0.3">
      <c r="A278" s="68">
        <v>45</v>
      </c>
      <c r="B278" s="49"/>
      <c r="C278" s="53" t="s">
        <v>484</v>
      </c>
      <c r="D278" s="53" t="s">
        <v>485</v>
      </c>
      <c r="E278" s="47">
        <v>0</v>
      </c>
      <c r="F278" s="47">
        <v>0</v>
      </c>
      <c r="G278" s="47">
        <v>0</v>
      </c>
      <c r="H278" s="75">
        <v>0</v>
      </c>
      <c r="I278" s="47">
        <v>0</v>
      </c>
      <c r="J278" s="48">
        <v>0</v>
      </c>
      <c r="K278" s="47">
        <v>0</v>
      </c>
      <c r="L278" s="49">
        <v>0</v>
      </c>
      <c r="M278" s="125">
        <f t="shared" si="143"/>
        <v>0</v>
      </c>
    </row>
    <row r="279" spans="1:13" ht="15" customHeight="1" x14ac:dyDescent="0.3">
      <c r="A279" s="68">
        <v>45</v>
      </c>
      <c r="B279" s="113"/>
      <c r="C279" s="53" t="s">
        <v>486</v>
      </c>
      <c r="D279" s="49" t="s">
        <v>487</v>
      </c>
      <c r="E279" s="105">
        <v>4</v>
      </c>
      <c r="F279" s="75">
        <v>5</v>
      </c>
      <c r="G279" s="75">
        <v>7</v>
      </c>
      <c r="H279" s="75">
        <v>0</v>
      </c>
      <c r="I279" s="75">
        <v>5</v>
      </c>
      <c r="J279" s="76">
        <v>10</v>
      </c>
      <c r="K279" s="75">
        <v>2</v>
      </c>
      <c r="L279" s="49">
        <v>1</v>
      </c>
      <c r="M279" s="125">
        <f t="shared" si="143"/>
        <v>34</v>
      </c>
    </row>
    <row r="280" spans="1:13" ht="15" customHeight="1" x14ac:dyDescent="0.3">
      <c r="A280" s="68">
        <v>45</v>
      </c>
      <c r="B280" s="113"/>
      <c r="C280" s="53" t="s">
        <v>488</v>
      </c>
      <c r="D280" s="49" t="s">
        <v>489</v>
      </c>
      <c r="E280" s="119">
        <v>7</v>
      </c>
      <c r="F280" s="47">
        <v>11</v>
      </c>
      <c r="G280" s="47">
        <v>2</v>
      </c>
      <c r="H280" s="47">
        <v>5</v>
      </c>
      <c r="I280" s="47">
        <v>5</v>
      </c>
      <c r="J280" s="48">
        <v>15</v>
      </c>
      <c r="K280" s="47">
        <v>0</v>
      </c>
      <c r="L280" s="49">
        <v>2</v>
      </c>
      <c r="M280" s="125">
        <f t="shared" si="143"/>
        <v>47</v>
      </c>
    </row>
    <row r="281" spans="1:13" ht="15" customHeight="1" x14ac:dyDescent="0.3">
      <c r="A281" s="68">
        <v>45</v>
      </c>
      <c r="B281" s="113"/>
      <c r="C281" s="53" t="s">
        <v>490</v>
      </c>
      <c r="D281" s="49" t="s">
        <v>491</v>
      </c>
      <c r="E281" s="75">
        <v>3</v>
      </c>
      <c r="F281" s="75">
        <v>0</v>
      </c>
      <c r="G281" s="75">
        <v>0</v>
      </c>
      <c r="H281" s="75">
        <v>0</v>
      </c>
      <c r="I281" s="75">
        <v>20</v>
      </c>
      <c r="J281" s="76">
        <v>11</v>
      </c>
      <c r="K281" s="75">
        <v>27</v>
      </c>
      <c r="L281" s="49">
        <v>0</v>
      </c>
      <c r="M281" s="125">
        <f t="shared" si="143"/>
        <v>61</v>
      </c>
    </row>
    <row r="282" spans="1:13" ht="15" customHeight="1" x14ac:dyDescent="0.3">
      <c r="A282" s="68">
        <v>45</v>
      </c>
      <c r="B282" s="113"/>
      <c r="C282" s="53" t="s">
        <v>492</v>
      </c>
      <c r="D282" s="49" t="s">
        <v>493</v>
      </c>
      <c r="E282" s="47">
        <v>1</v>
      </c>
      <c r="F282" s="47">
        <v>0</v>
      </c>
      <c r="G282" s="47">
        <v>0</v>
      </c>
      <c r="H282" s="75">
        <v>0</v>
      </c>
      <c r="I282" s="47">
        <v>0</v>
      </c>
      <c r="J282" s="48">
        <v>0</v>
      </c>
      <c r="K282" s="47">
        <v>0</v>
      </c>
      <c r="L282" s="49">
        <v>0</v>
      </c>
      <c r="M282" s="125">
        <f t="shared" si="143"/>
        <v>1</v>
      </c>
    </row>
    <row r="283" spans="1:13" ht="15" customHeight="1" x14ac:dyDescent="0.3">
      <c r="A283" s="68">
        <v>45</v>
      </c>
      <c r="B283" s="49"/>
      <c r="C283" s="53" t="s">
        <v>494</v>
      </c>
      <c r="D283" s="49" t="s">
        <v>495</v>
      </c>
      <c r="E283" s="119">
        <v>9</v>
      </c>
      <c r="F283" s="47">
        <f>F284+F285</f>
        <v>9</v>
      </c>
      <c r="G283" s="47">
        <f t="shared" ref="G283" si="152">G284+G285</f>
        <v>10</v>
      </c>
      <c r="H283" s="47">
        <f>H284+H285</f>
        <v>10</v>
      </c>
      <c r="I283" s="47">
        <f>SUM(I284:I285)</f>
        <v>20</v>
      </c>
      <c r="J283" s="48">
        <f t="shared" ref="J283:K283" si="153">J284+J285</f>
        <v>10</v>
      </c>
      <c r="K283" s="47">
        <f t="shared" si="153"/>
        <v>20</v>
      </c>
      <c r="L283" s="47">
        <v>9</v>
      </c>
      <c r="M283" s="125">
        <f t="shared" si="143"/>
        <v>97</v>
      </c>
    </row>
    <row r="284" spans="1:13" ht="15" customHeight="1" x14ac:dyDescent="0.3">
      <c r="A284" s="78">
        <v>45</v>
      </c>
      <c r="B284" s="79"/>
      <c r="C284" s="80" t="s">
        <v>496</v>
      </c>
      <c r="D284" s="80" t="s">
        <v>497</v>
      </c>
      <c r="E284" s="81">
        <v>8</v>
      </c>
      <c r="F284" s="81">
        <v>4</v>
      </c>
      <c r="G284" s="81">
        <v>5</v>
      </c>
      <c r="H284" s="81">
        <v>7</v>
      </c>
      <c r="I284" s="81">
        <v>0</v>
      </c>
      <c r="J284" s="82">
        <v>6</v>
      </c>
      <c r="K284" s="81">
        <v>5</v>
      </c>
      <c r="L284" s="81">
        <v>3</v>
      </c>
      <c r="M284" s="125">
        <f t="shared" si="143"/>
        <v>38</v>
      </c>
    </row>
    <row r="285" spans="1:13" ht="15" customHeight="1" x14ac:dyDescent="0.3">
      <c r="A285" s="78">
        <v>45</v>
      </c>
      <c r="B285" s="79"/>
      <c r="C285" s="80" t="s">
        <v>498</v>
      </c>
      <c r="D285" s="80" t="s">
        <v>499</v>
      </c>
      <c r="E285" s="81">
        <v>1</v>
      </c>
      <c r="F285" s="81">
        <v>5</v>
      </c>
      <c r="G285" s="81">
        <v>5</v>
      </c>
      <c r="H285" s="81">
        <v>3</v>
      </c>
      <c r="I285" s="81">
        <v>20</v>
      </c>
      <c r="J285" s="82">
        <v>4</v>
      </c>
      <c r="K285" s="81">
        <v>15</v>
      </c>
      <c r="L285" s="81">
        <v>6</v>
      </c>
      <c r="M285" s="125">
        <f t="shared" si="143"/>
        <v>59</v>
      </c>
    </row>
    <row r="286" spans="1:13" ht="15" customHeight="1" x14ac:dyDescent="0.3">
      <c r="A286" s="68">
        <v>45</v>
      </c>
      <c r="B286" s="49"/>
      <c r="C286" s="53" t="s">
        <v>500</v>
      </c>
      <c r="D286" s="53" t="s">
        <v>501</v>
      </c>
      <c r="E286" s="75">
        <v>0</v>
      </c>
      <c r="F286" s="75">
        <v>0</v>
      </c>
      <c r="G286" s="75">
        <v>0</v>
      </c>
      <c r="H286" s="75">
        <v>0</v>
      </c>
      <c r="I286" s="75">
        <v>0</v>
      </c>
      <c r="J286" s="76">
        <v>21</v>
      </c>
      <c r="K286" s="75">
        <v>0</v>
      </c>
      <c r="L286" s="75">
        <v>0</v>
      </c>
      <c r="M286" s="125">
        <f t="shared" si="143"/>
        <v>21</v>
      </c>
    </row>
    <row r="287" spans="1:13" ht="15" customHeight="1" x14ac:dyDescent="0.3">
      <c r="A287" s="83">
        <v>45</v>
      </c>
      <c r="B287" s="49"/>
      <c r="C287" s="52" t="s">
        <v>502</v>
      </c>
      <c r="D287" s="53" t="s">
        <v>503</v>
      </c>
      <c r="E287" s="75">
        <v>0</v>
      </c>
      <c r="F287" s="75">
        <v>5</v>
      </c>
      <c r="G287" s="75">
        <v>0</v>
      </c>
      <c r="H287" s="75">
        <v>0</v>
      </c>
      <c r="I287" s="75">
        <v>20</v>
      </c>
      <c r="J287" s="76">
        <v>0</v>
      </c>
      <c r="K287" s="75">
        <v>15</v>
      </c>
      <c r="L287" s="75">
        <v>0</v>
      </c>
      <c r="M287" s="125">
        <f t="shared" si="143"/>
        <v>40</v>
      </c>
    </row>
    <row r="288" spans="1:13" ht="15" customHeight="1" x14ac:dyDescent="0.3">
      <c r="A288" s="85">
        <v>53</v>
      </c>
      <c r="B288" s="86" t="s">
        <v>504</v>
      </c>
      <c r="C288" s="86"/>
      <c r="D288" s="86"/>
      <c r="E288" s="87">
        <f t="shared" ref="E288:F288" si="154">E289+E290+E291+E292+E293+E294+E295+E296+E297+E298</f>
        <v>347</v>
      </c>
      <c r="F288" s="87">
        <f t="shared" si="154"/>
        <v>248</v>
      </c>
      <c r="G288" s="87">
        <f t="shared" ref="G288" si="155">G289+G290+G291+G292+G293+G294+G295+G296+G297+G298</f>
        <v>268</v>
      </c>
      <c r="H288" s="87">
        <f t="shared" ref="H288" si="156">H289+H290+H291+H292+H293+H294+H295+H296+H297+H298</f>
        <v>349</v>
      </c>
      <c r="I288" s="87">
        <f>SUM(I289:I298)</f>
        <v>414</v>
      </c>
      <c r="J288" s="88">
        <f t="shared" ref="J288:K288" si="157">J289+J290+J291+J292+J293+J294+J295+J296+J297+J298</f>
        <v>254</v>
      </c>
      <c r="K288" s="87">
        <f t="shared" si="157"/>
        <v>252</v>
      </c>
      <c r="L288" s="87">
        <f>L289+L290+L291+L292+L293+L294+L295+L296+L297+L298</f>
        <v>403</v>
      </c>
      <c r="M288" s="89">
        <f t="shared" si="143"/>
        <v>2535</v>
      </c>
    </row>
    <row r="289" spans="1:13" ht="15" customHeight="1" x14ac:dyDescent="0.3">
      <c r="A289" s="68">
        <v>53</v>
      </c>
      <c r="B289" s="113"/>
      <c r="C289" s="53" t="s">
        <v>505</v>
      </c>
      <c r="D289" s="49" t="s">
        <v>506</v>
      </c>
      <c r="E289" s="75">
        <v>20</v>
      </c>
      <c r="F289" s="75">
        <v>2</v>
      </c>
      <c r="G289" s="75">
        <v>0</v>
      </c>
      <c r="H289" s="75">
        <v>2</v>
      </c>
      <c r="I289" s="75">
        <v>10</v>
      </c>
      <c r="J289" s="76">
        <v>1</v>
      </c>
      <c r="K289" s="75">
        <v>2</v>
      </c>
      <c r="L289" s="49">
        <v>22</v>
      </c>
      <c r="M289" s="125">
        <f t="shared" si="143"/>
        <v>59</v>
      </c>
    </row>
    <row r="290" spans="1:13" ht="15" customHeight="1" x14ac:dyDescent="0.3">
      <c r="A290" s="68">
        <v>53</v>
      </c>
      <c r="B290" s="120"/>
      <c r="C290" s="53" t="s">
        <v>507</v>
      </c>
      <c r="D290" s="49" t="s">
        <v>508</v>
      </c>
      <c r="E290" s="75">
        <v>62</v>
      </c>
      <c r="F290" s="75">
        <v>16</v>
      </c>
      <c r="G290" s="75">
        <v>28</v>
      </c>
      <c r="H290" s="75">
        <v>31</v>
      </c>
      <c r="I290" s="75">
        <v>18</v>
      </c>
      <c r="J290" s="76">
        <v>32</v>
      </c>
      <c r="K290" s="75">
        <v>34</v>
      </c>
      <c r="L290" s="49">
        <v>20</v>
      </c>
      <c r="M290" s="125">
        <f t="shared" si="143"/>
        <v>241</v>
      </c>
    </row>
    <row r="291" spans="1:13" ht="15" customHeight="1" x14ac:dyDescent="0.3">
      <c r="A291" s="68">
        <v>53</v>
      </c>
      <c r="B291" s="113"/>
      <c r="C291" s="53" t="s">
        <v>509</v>
      </c>
      <c r="D291" s="49" t="s">
        <v>510</v>
      </c>
      <c r="E291" s="47">
        <v>30</v>
      </c>
      <c r="F291" s="47">
        <v>11</v>
      </c>
      <c r="G291" s="47">
        <v>30</v>
      </c>
      <c r="H291" s="47">
        <v>31</v>
      </c>
      <c r="I291" s="47">
        <v>10</v>
      </c>
      <c r="J291" s="48">
        <v>35</v>
      </c>
      <c r="K291" s="47">
        <v>0</v>
      </c>
      <c r="L291" s="49">
        <v>60</v>
      </c>
      <c r="M291" s="125">
        <f t="shared" si="143"/>
        <v>207</v>
      </c>
    </row>
    <row r="292" spans="1:13" ht="15" customHeight="1" x14ac:dyDescent="0.3">
      <c r="A292" s="68">
        <v>53</v>
      </c>
      <c r="B292" s="113"/>
      <c r="C292" s="53" t="s">
        <v>511</v>
      </c>
      <c r="D292" s="49" t="s">
        <v>512</v>
      </c>
      <c r="E292" s="75">
        <v>30</v>
      </c>
      <c r="F292" s="75">
        <v>1</v>
      </c>
      <c r="G292" s="75">
        <v>0</v>
      </c>
      <c r="H292" s="75">
        <v>0</v>
      </c>
      <c r="I292" s="75">
        <v>0</v>
      </c>
      <c r="J292" s="76">
        <v>1</v>
      </c>
      <c r="K292" s="75">
        <v>1</v>
      </c>
      <c r="L292" s="49">
        <v>20</v>
      </c>
      <c r="M292" s="125">
        <f t="shared" si="143"/>
        <v>53</v>
      </c>
    </row>
    <row r="293" spans="1:13" ht="15" customHeight="1" x14ac:dyDescent="0.3">
      <c r="A293" s="68">
        <v>53</v>
      </c>
      <c r="B293" s="49"/>
      <c r="C293" s="53" t="s">
        <v>513</v>
      </c>
      <c r="D293" s="49" t="s">
        <v>514</v>
      </c>
      <c r="E293" s="75">
        <v>30</v>
      </c>
      <c r="F293" s="75">
        <v>1</v>
      </c>
      <c r="G293" s="75">
        <v>0</v>
      </c>
      <c r="H293" s="75">
        <v>2</v>
      </c>
      <c r="I293" s="75">
        <v>0</v>
      </c>
      <c r="J293" s="76">
        <v>19</v>
      </c>
      <c r="K293" s="75">
        <v>1</v>
      </c>
      <c r="L293" s="49">
        <v>0</v>
      </c>
      <c r="M293" s="125">
        <f t="shared" si="143"/>
        <v>53</v>
      </c>
    </row>
    <row r="294" spans="1:13" ht="15" customHeight="1" x14ac:dyDescent="0.3">
      <c r="A294" s="68">
        <v>53</v>
      </c>
      <c r="B294" s="49"/>
      <c r="C294" s="53" t="s">
        <v>515</v>
      </c>
      <c r="D294" s="49" t="s">
        <v>516</v>
      </c>
      <c r="E294" s="75">
        <v>31</v>
      </c>
      <c r="F294" s="75">
        <v>14</v>
      </c>
      <c r="G294" s="75">
        <v>30</v>
      </c>
      <c r="H294" s="75">
        <v>11</v>
      </c>
      <c r="I294" s="75">
        <v>44</v>
      </c>
      <c r="J294" s="76">
        <v>33</v>
      </c>
      <c r="K294" s="75">
        <v>15</v>
      </c>
      <c r="L294" s="49">
        <v>20</v>
      </c>
      <c r="M294" s="125">
        <f t="shared" si="143"/>
        <v>198</v>
      </c>
    </row>
    <row r="295" spans="1:13" ht="15" customHeight="1" x14ac:dyDescent="0.3">
      <c r="A295" s="77">
        <v>53</v>
      </c>
      <c r="B295" s="84"/>
      <c r="C295" s="53" t="s">
        <v>747</v>
      </c>
      <c r="D295" s="49" t="s">
        <v>748</v>
      </c>
      <c r="E295" s="47">
        <v>93</v>
      </c>
      <c r="F295" s="47">
        <v>131</v>
      </c>
      <c r="G295" s="47">
        <v>136</v>
      </c>
      <c r="H295" s="47">
        <v>170</v>
      </c>
      <c r="I295" s="47">
        <v>288</v>
      </c>
      <c r="J295" s="48">
        <v>93</v>
      </c>
      <c r="K295" s="47">
        <v>151</v>
      </c>
      <c r="L295" s="49">
        <v>182</v>
      </c>
      <c r="M295" s="125">
        <f t="shared" si="143"/>
        <v>1244</v>
      </c>
    </row>
    <row r="296" spans="1:13" ht="15" customHeight="1" x14ac:dyDescent="0.3">
      <c r="A296" s="68">
        <v>53</v>
      </c>
      <c r="B296" s="113"/>
      <c r="C296" s="53" t="s">
        <v>517</v>
      </c>
      <c r="D296" s="49" t="s">
        <v>518</v>
      </c>
      <c r="E296" s="47">
        <v>30</v>
      </c>
      <c r="F296" s="47">
        <v>35</v>
      </c>
      <c r="G296" s="47">
        <v>44</v>
      </c>
      <c r="H296" s="47">
        <v>50</v>
      </c>
      <c r="I296" s="47">
        <v>13</v>
      </c>
      <c r="J296" s="48">
        <v>11</v>
      </c>
      <c r="K296" s="47">
        <v>13</v>
      </c>
      <c r="L296" s="49">
        <v>79</v>
      </c>
      <c r="M296" s="125">
        <f t="shared" si="143"/>
        <v>275</v>
      </c>
    </row>
    <row r="297" spans="1:13" ht="15" customHeight="1" x14ac:dyDescent="0.3">
      <c r="A297" s="68">
        <v>53</v>
      </c>
      <c r="B297" s="113"/>
      <c r="C297" s="108" t="s">
        <v>519</v>
      </c>
      <c r="D297" s="108" t="s">
        <v>520</v>
      </c>
      <c r="E297" s="47">
        <v>21</v>
      </c>
      <c r="F297" s="47">
        <v>35</v>
      </c>
      <c r="G297" s="47">
        <v>0</v>
      </c>
      <c r="H297" s="47">
        <v>52</v>
      </c>
      <c r="I297" s="47">
        <v>31</v>
      </c>
      <c r="J297" s="48">
        <v>28</v>
      </c>
      <c r="K297" s="47">
        <v>34</v>
      </c>
      <c r="L297" s="49">
        <v>0</v>
      </c>
      <c r="M297" s="125">
        <f t="shared" si="143"/>
        <v>201</v>
      </c>
    </row>
    <row r="298" spans="1:13" ht="15" customHeight="1" x14ac:dyDescent="0.3">
      <c r="A298" s="68">
        <v>53</v>
      </c>
      <c r="B298" s="113"/>
      <c r="C298" s="95" t="s">
        <v>521</v>
      </c>
      <c r="D298" s="95" t="s">
        <v>522</v>
      </c>
      <c r="E298" s="75">
        <v>0</v>
      </c>
      <c r="F298" s="75">
        <v>2</v>
      </c>
      <c r="G298" s="75">
        <v>0</v>
      </c>
      <c r="H298" s="75">
        <v>0</v>
      </c>
      <c r="I298" s="75">
        <v>0</v>
      </c>
      <c r="J298" s="76">
        <v>1</v>
      </c>
      <c r="K298" s="75">
        <v>1</v>
      </c>
      <c r="L298" s="49">
        <v>0</v>
      </c>
      <c r="M298" s="125">
        <f t="shared" si="143"/>
        <v>4</v>
      </c>
    </row>
    <row r="299" spans="1:13" ht="15" customHeight="1" x14ac:dyDescent="0.3">
      <c r="A299" s="85">
        <v>62</v>
      </c>
      <c r="B299" s="86" t="s">
        <v>523</v>
      </c>
      <c r="C299" s="86"/>
      <c r="D299" s="86"/>
      <c r="E299" s="87">
        <v>0</v>
      </c>
      <c r="F299" s="87">
        <v>0</v>
      </c>
      <c r="G299" s="87">
        <v>0</v>
      </c>
      <c r="H299" s="87">
        <v>0</v>
      </c>
      <c r="I299" s="87">
        <v>0</v>
      </c>
      <c r="J299" s="88">
        <v>0</v>
      </c>
      <c r="K299" s="87">
        <v>0</v>
      </c>
      <c r="L299" s="87">
        <v>0</v>
      </c>
      <c r="M299" s="89">
        <f t="shared" si="143"/>
        <v>0</v>
      </c>
    </row>
    <row r="300" spans="1:13" ht="15" customHeight="1" x14ac:dyDescent="0.3">
      <c r="A300" s="85">
        <v>63</v>
      </c>
      <c r="B300" s="86" t="s">
        <v>524</v>
      </c>
      <c r="C300" s="86"/>
      <c r="D300" s="86"/>
      <c r="E300" s="87">
        <f t="shared" ref="E300:F300" si="158">E301+E304+E305+E306+E307+E308+E311+E312+E313+E314+E315+E316+E319+E320</f>
        <v>1093</v>
      </c>
      <c r="F300" s="87">
        <f t="shared" si="158"/>
        <v>599</v>
      </c>
      <c r="G300" s="87">
        <f>G301+G304+G305+G306+G307+G308+G311+G312+G313+G314+G315+G316+G319+G320</f>
        <v>651</v>
      </c>
      <c r="H300" s="87">
        <f t="shared" ref="H300" si="159">H301+H304+H305+H306+H307+H308+H311+H312+H313+H314+H315+H316+H319+H320</f>
        <v>911</v>
      </c>
      <c r="I300" s="87">
        <f t="shared" ref="I300" si="160">I301+I304+I305+I306+I307+I308+I311+I312+I313+I314+I315+I316+I319+I320</f>
        <v>740</v>
      </c>
      <c r="J300" s="88">
        <f t="shared" ref="J300:K300" si="161">J301+J304+J305+J306+J307+J308+J311+J312+J313+J314+J315+J316+J319+J320</f>
        <v>682</v>
      </c>
      <c r="K300" s="87">
        <f t="shared" si="161"/>
        <v>683</v>
      </c>
      <c r="L300" s="87">
        <f>L301+L304+L305+L306+L307+L308+L311+L312+L313+L314+L315+L316+L319+L320</f>
        <v>719</v>
      </c>
      <c r="M300" s="89">
        <f t="shared" si="143"/>
        <v>6078</v>
      </c>
    </row>
    <row r="301" spans="1:13" ht="15" customHeight="1" x14ac:dyDescent="0.3">
      <c r="A301" s="68">
        <v>63</v>
      </c>
      <c r="B301" s="49"/>
      <c r="C301" s="53" t="s">
        <v>525</v>
      </c>
      <c r="D301" s="49" t="s">
        <v>526</v>
      </c>
      <c r="E301" s="75">
        <v>773</v>
      </c>
      <c r="F301" s="75">
        <f t="shared" ref="F301" si="162">F302+F303</f>
        <v>430</v>
      </c>
      <c r="G301" s="75">
        <f>G302+G303</f>
        <v>504</v>
      </c>
      <c r="H301" s="75">
        <f t="shared" ref="H301" si="163">H302+H303</f>
        <v>731</v>
      </c>
      <c r="I301" s="75">
        <f>SUM(I302:I303)</f>
        <v>504</v>
      </c>
      <c r="J301" s="76">
        <f t="shared" ref="J301:K301" si="164">J302+J303</f>
        <v>501</v>
      </c>
      <c r="K301" s="75">
        <f t="shared" si="164"/>
        <v>482</v>
      </c>
      <c r="L301" s="47">
        <f>L302+L303</f>
        <v>556</v>
      </c>
      <c r="M301" s="125">
        <f t="shared" si="143"/>
        <v>4481</v>
      </c>
    </row>
    <row r="302" spans="1:13" ht="15" customHeight="1" x14ac:dyDescent="0.3">
      <c r="A302" s="78">
        <v>63</v>
      </c>
      <c r="B302" s="79"/>
      <c r="C302" s="80" t="s">
        <v>525</v>
      </c>
      <c r="D302" s="80" t="s">
        <v>526</v>
      </c>
      <c r="E302" s="81">
        <v>663</v>
      </c>
      <c r="F302" s="81">
        <v>350</v>
      </c>
      <c r="G302" s="81">
        <v>444</v>
      </c>
      <c r="H302" s="81">
        <v>641</v>
      </c>
      <c r="I302" s="81">
        <v>439</v>
      </c>
      <c r="J302" s="82">
        <v>471</v>
      </c>
      <c r="K302" s="81">
        <v>452</v>
      </c>
      <c r="L302" s="81">
        <v>456</v>
      </c>
      <c r="M302" s="125">
        <f t="shared" si="143"/>
        <v>3916</v>
      </c>
    </row>
    <row r="303" spans="1:13" ht="15" customHeight="1" x14ac:dyDescent="0.3">
      <c r="A303" s="78">
        <v>63</v>
      </c>
      <c r="B303" s="79"/>
      <c r="C303" s="80" t="s">
        <v>527</v>
      </c>
      <c r="D303" s="80" t="s">
        <v>528</v>
      </c>
      <c r="E303" s="81">
        <v>110</v>
      </c>
      <c r="F303" s="81">
        <v>80</v>
      </c>
      <c r="G303" s="81">
        <v>60</v>
      </c>
      <c r="H303" s="81">
        <v>90</v>
      </c>
      <c r="I303" s="81">
        <v>65</v>
      </c>
      <c r="J303" s="82">
        <v>30</v>
      </c>
      <c r="K303" s="81">
        <v>30</v>
      </c>
      <c r="L303" s="81">
        <v>100</v>
      </c>
      <c r="M303" s="125">
        <f t="shared" si="143"/>
        <v>565</v>
      </c>
    </row>
    <row r="304" spans="1:13" ht="15" customHeight="1" x14ac:dyDescent="0.3">
      <c r="A304" s="68">
        <v>63</v>
      </c>
      <c r="B304" s="49"/>
      <c r="C304" s="53" t="s">
        <v>529</v>
      </c>
      <c r="D304" s="53" t="s">
        <v>530</v>
      </c>
      <c r="E304" s="47">
        <v>143</v>
      </c>
      <c r="F304" s="47">
        <v>104</v>
      </c>
      <c r="G304" s="47">
        <v>86</v>
      </c>
      <c r="H304" s="47">
        <v>85</v>
      </c>
      <c r="I304" s="47">
        <v>164</v>
      </c>
      <c r="J304" s="48">
        <v>94</v>
      </c>
      <c r="K304" s="47">
        <v>106</v>
      </c>
      <c r="L304" s="49">
        <v>73</v>
      </c>
      <c r="M304" s="125">
        <f t="shared" si="143"/>
        <v>855</v>
      </c>
    </row>
    <row r="305" spans="1:13" ht="15" customHeight="1" x14ac:dyDescent="0.3">
      <c r="A305" s="68">
        <v>63</v>
      </c>
      <c r="B305" s="49"/>
      <c r="C305" s="53" t="s">
        <v>531</v>
      </c>
      <c r="D305" s="49" t="s">
        <v>532</v>
      </c>
      <c r="E305" s="47">
        <v>0</v>
      </c>
      <c r="F305" s="47">
        <v>2</v>
      </c>
      <c r="G305" s="47">
        <v>0</v>
      </c>
      <c r="H305" s="75">
        <v>0</v>
      </c>
      <c r="I305" s="47">
        <v>0</v>
      </c>
      <c r="J305" s="48">
        <v>0</v>
      </c>
      <c r="K305" s="47">
        <v>0</v>
      </c>
      <c r="L305" s="49">
        <v>0</v>
      </c>
      <c r="M305" s="125">
        <f t="shared" si="143"/>
        <v>2</v>
      </c>
    </row>
    <row r="306" spans="1:13" ht="15" customHeight="1" x14ac:dyDescent="0.3">
      <c r="A306" s="68">
        <v>63</v>
      </c>
      <c r="B306" s="49"/>
      <c r="C306" s="53" t="s">
        <v>533</v>
      </c>
      <c r="D306" s="53" t="s">
        <v>534</v>
      </c>
      <c r="E306" s="47">
        <v>0</v>
      </c>
      <c r="F306" s="47">
        <v>0</v>
      </c>
      <c r="G306" s="47">
        <v>0</v>
      </c>
      <c r="H306" s="75">
        <v>0</v>
      </c>
      <c r="I306" s="47">
        <v>0</v>
      </c>
      <c r="J306" s="48">
        <v>0</v>
      </c>
      <c r="K306" s="47">
        <v>0</v>
      </c>
      <c r="L306" s="49">
        <v>0</v>
      </c>
      <c r="M306" s="125">
        <f t="shared" si="143"/>
        <v>0</v>
      </c>
    </row>
    <row r="307" spans="1:13" ht="15" customHeight="1" x14ac:dyDescent="0.3">
      <c r="A307" s="68">
        <v>63</v>
      </c>
      <c r="B307" s="49"/>
      <c r="C307" s="95" t="s">
        <v>535</v>
      </c>
      <c r="D307" s="95" t="s">
        <v>536</v>
      </c>
      <c r="E307" s="75">
        <v>0</v>
      </c>
      <c r="F307" s="75">
        <v>0</v>
      </c>
      <c r="G307" s="75">
        <v>0</v>
      </c>
      <c r="H307" s="75">
        <v>0</v>
      </c>
      <c r="I307" s="75">
        <v>0</v>
      </c>
      <c r="J307" s="76">
        <v>0</v>
      </c>
      <c r="K307" s="75">
        <v>0</v>
      </c>
      <c r="L307" s="49">
        <v>0</v>
      </c>
      <c r="M307" s="125">
        <f t="shared" si="143"/>
        <v>0</v>
      </c>
    </row>
    <row r="308" spans="1:13" ht="15" customHeight="1" x14ac:dyDescent="0.3">
      <c r="A308" s="68">
        <v>63</v>
      </c>
      <c r="B308" s="49"/>
      <c r="C308" s="53" t="s">
        <v>537</v>
      </c>
      <c r="D308" s="49" t="s">
        <v>538</v>
      </c>
      <c r="E308" s="75">
        <f t="shared" ref="E308:F308" si="165">E309+E310</f>
        <v>0</v>
      </c>
      <c r="F308" s="75">
        <f t="shared" si="165"/>
        <v>0</v>
      </c>
      <c r="G308" s="75">
        <f>G309+G310</f>
        <v>0</v>
      </c>
      <c r="H308" s="75">
        <f t="shared" ref="H308" si="166">H309+H310</f>
        <v>0</v>
      </c>
      <c r="I308" s="75">
        <f t="shared" ref="I308" si="167">I309+I310</f>
        <v>0</v>
      </c>
      <c r="J308" s="76">
        <f t="shared" ref="J308:K308" si="168">J309+J310</f>
        <v>0</v>
      </c>
      <c r="K308" s="75">
        <f t="shared" si="168"/>
        <v>0</v>
      </c>
      <c r="L308" s="75">
        <f>L309+L310</f>
        <v>0</v>
      </c>
      <c r="M308" s="125">
        <f t="shared" si="143"/>
        <v>0</v>
      </c>
    </row>
    <row r="309" spans="1:13" ht="15" customHeight="1" x14ac:dyDescent="0.3">
      <c r="A309" s="78">
        <v>63</v>
      </c>
      <c r="B309" s="79"/>
      <c r="C309" s="80" t="s">
        <v>537</v>
      </c>
      <c r="D309" s="80" t="s">
        <v>538</v>
      </c>
      <c r="E309" s="81"/>
      <c r="F309" s="81">
        <v>0</v>
      </c>
      <c r="G309" s="81">
        <v>0</v>
      </c>
      <c r="H309" s="81">
        <v>0</v>
      </c>
      <c r="I309" s="81">
        <v>0</v>
      </c>
      <c r="J309" s="82">
        <v>0</v>
      </c>
      <c r="K309" s="81">
        <v>0</v>
      </c>
      <c r="L309" s="81">
        <v>0</v>
      </c>
      <c r="M309" s="125">
        <f t="shared" si="143"/>
        <v>0</v>
      </c>
    </row>
    <row r="310" spans="1:13" ht="15" customHeight="1" x14ac:dyDescent="0.3">
      <c r="A310" s="78">
        <v>63</v>
      </c>
      <c r="B310" s="79"/>
      <c r="C310" s="80" t="s">
        <v>539</v>
      </c>
      <c r="D310" s="80" t="s">
        <v>540</v>
      </c>
      <c r="E310" s="81">
        <v>0</v>
      </c>
      <c r="F310" s="81">
        <v>0</v>
      </c>
      <c r="G310" s="81">
        <v>0</v>
      </c>
      <c r="H310" s="81">
        <v>0</v>
      </c>
      <c r="I310" s="81">
        <v>0</v>
      </c>
      <c r="J310" s="82">
        <v>0</v>
      </c>
      <c r="K310" s="81">
        <v>0</v>
      </c>
      <c r="L310" s="81">
        <v>0</v>
      </c>
      <c r="M310" s="125">
        <f t="shared" si="143"/>
        <v>0</v>
      </c>
    </row>
    <row r="311" spans="1:13" ht="15" customHeight="1" x14ac:dyDescent="0.3">
      <c r="A311" s="83">
        <v>63</v>
      </c>
      <c r="B311" s="52"/>
      <c r="C311" s="111" t="s">
        <v>835</v>
      </c>
      <c r="D311" s="107" t="s">
        <v>836</v>
      </c>
      <c r="E311" s="75">
        <v>50</v>
      </c>
      <c r="F311" s="75">
        <v>20</v>
      </c>
      <c r="G311" s="75">
        <v>30</v>
      </c>
      <c r="H311" s="75">
        <v>30</v>
      </c>
      <c r="I311" s="75">
        <v>35</v>
      </c>
      <c r="J311" s="76">
        <v>20</v>
      </c>
      <c r="K311" s="75">
        <v>30</v>
      </c>
      <c r="L311" s="49">
        <v>40</v>
      </c>
      <c r="M311" s="125">
        <f t="shared" si="143"/>
        <v>255</v>
      </c>
    </row>
    <row r="312" spans="1:13" ht="15" customHeight="1" x14ac:dyDescent="0.3">
      <c r="A312" s="68">
        <v>63</v>
      </c>
      <c r="B312" s="49"/>
      <c r="C312" s="94" t="s">
        <v>541</v>
      </c>
      <c r="D312" s="53" t="s">
        <v>542</v>
      </c>
      <c r="E312" s="75">
        <v>0</v>
      </c>
      <c r="F312" s="75">
        <v>0</v>
      </c>
      <c r="G312" s="75">
        <v>0</v>
      </c>
      <c r="H312" s="75">
        <v>0</v>
      </c>
      <c r="I312" s="75">
        <v>0</v>
      </c>
      <c r="J312" s="76">
        <v>0</v>
      </c>
      <c r="K312" s="75">
        <v>0</v>
      </c>
      <c r="L312" s="49">
        <v>0</v>
      </c>
      <c r="M312" s="125">
        <f t="shared" si="143"/>
        <v>0</v>
      </c>
    </row>
    <row r="313" spans="1:13" ht="15" customHeight="1" x14ac:dyDescent="0.3">
      <c r="A313" s="77">
        <v>63</v>
      </c>
      <c r="B313" s="84"/>
      <c r="C313" s="53" t="s">
        <v>543</v>
      </c>
      <c r="D313" s="49" t="s">
        <v>544</v>
      </c>
      <c r="E313" s="75">
        <v>0</v>
      </c>
      <c r="F313" s="75">
        <v>0</v>
      </c>
      <c r="G313" s="75">
        <v>0</v>
      </c>
      <c r="H313" s="75">
        <v>0</v>
      </c>
      <c r="I313" s="75">
        <v>0</v>
      </c>
      <c r="J313" s="76">
        <v>0</v>
      </c>
      <c r="K313" s="75">
        <v>0</v>
      </c>
      <c r="L313" s="49">
        <v>0</v>
      </c>
      <c r="M313" s="125">
        <f t="shared" si="143"/>
        <v>0</v>
      </c>
    </row>
    <row r="314" spans="1:13" ht="15" customHeight="1" x14ac:dyDescent="0.3">
      <c r="A314" s="68">
        <v>63</v>
      </c>
      <c r="B314" s="49"/>
      <c r="C314" s="53" t="s">
        <v>545</v>
      </c>
      <c r="D314" s="49" t="s">
        <v>546</v>
      </c>
      <c r="E314" s="47">
        <v>30</v>
      </c>
      <c r="F314" s="47">
        <v>25</v>
      </c>
      <c r="G314" s="47">
        <v>0</v>
      </c>
      <c r="H314" s="47">
        <v>20</v>
      </c>
      <c r="I314" s="47">
        <v>0</v>
      </c>
      <c r="J314" s="48">
        <v>30</v>
      </c>
      <c r="K314" s="47">
        <v>34</v>
      </c>
      <c r="L314" s="49">
        <v>31</v>
      </c>
      <c r="M314" s="125">
        <f t="shared" si="143"/>
        <v>170</v>
      </c>
    </row>
    <row r="315" spans="1:13" ht="15" customHeight="1" x14ac:dyDescent="0.3">
      <c r="A315" s="68">
        <v>63</v>
      </c>
      <c r="B315" s="49"/>
      <c r="C315" s="53" t="s">
        <v>548</v>
      </c>
      <c r="D315" s="49" t="s">
        <v>549</v>
      </c>
      <c r="E315" s="75">
        <v>20</v>
      </c>
      <c r="F315" s="75">
        <v>0</v>
      </c>
      <c r="G315" s="75">
        <v>20</v>
      </c>
      <c r="H315" s="75">
        <v>20</v>
      </c>
      <c r="I315" s="75">
        <v>0</v>
      </c>
      <c r="J315" s="76">
        <v>20</v>
      </c>
      <c r="K315" s="75">
        <v>0</v>
      </c>
      <c r="L315" s="49">
        <v>0</v>
      </c>
      <c r="M315" s="125">
        <f t="shared" si="143"/>
        <v>80</v>
      </c>
    </row>
    <row r="316" spans="1:13" ht="15" customHeight="1" x14ac:dyDescent="0.3">
      <c r="A316" s="68">
        <v>63</v>
      </c>
      <c r="B316" s="49"/>
      <c r="C316" s="53" t="s">
        <v>550</v>
      </c>
      <c r="D316" s="49" t="s">
        <v>551</v>
      </c>
      <c r="E316" s="47">
        <f t="shared" ref="E316" si="169">E317+E318</f>
        <v>0</v>
      </c>
      <c r="F316" s="47">
        <f>F317+F318</f>
        <v>0</v>
      </c>
      <c r="G316" s="47">
        <f>G317+G318</f>
        <v>0</v>
      </c>
      <c r="H316" s="47">
        <f t="shared" ref="H316" si="170">H317+H318</f>
        <v>0</v>
      </c>
      <c r="I316" s="47">
        <v>0</v>
      </c>
      <c r="J316" s="48">
        <f t="shared" ref="J316:K316" si="171">J317+J318</f>
        <v>0</v>
      </c>
      <c r="K316" s="47">
        <f t="shared" si="171"/>
        <v>0</v>
      </c>
      <c r="L316" s="47">
        <f>L317+L318</f>
        <v>0</v>
      </c>
      <c r="M316" s="125">
        <f t="shared" si="143"/>
        <v>0</v>
      </c>
    </row>
    <row r="317" spans="1:13" ht="15" customHeight="1" x14ac:dyDescent="0.3">
      <c r="A317" s="78">
        <v>63</v>
      </c>
      <c r="B317" s="79"/>
      <c r="C317" s="80" t="s">
        <v>552</v>
      </c>
      <c r="D317" s="80" t="s">
        <v>553</v>
      </c>
      <c r="E317" s="81"/>
      <c r="F317" s="81">
        <v>0</v>
      </c>
      <c r="G317" s="81">
        <v>0</v>
      </c>
      <c r="H317" s="81">
        <v>0</v>
      </c>
      <c r="I317" s="81">
        <v>0</v>
      </c>
      <c r="J317" s="82">
        <v>0</v>
      </c>
      <c r="K317" s="81">
        <v>0</v>
      </c>
      <c r="L317" s="81">
        <v>0</v>
      </c>
      <c r="M317" s="125">
        <f t="shared" si="143"/>
        <v>0</v>
      </c>
    </row>
    <row r="318" spans="1:13" ht="15" customHeight="1" x14ac:dyDescent="0.3">
      <c r="A318" s="78">
        <v>63</v>
      </c>
      <c r="B318" s="79"/>
      <c r="C318" s="80" t="s">
        <v>554</v>
      </c>
      <c r="D318" s="80" t="s">
        <v>555</v>
      </c>
      <c r="E318" s="81"/>
      <c r="F318" s="81">
        <v>0</v>
      </c>
      <c r="G318" s="81">
        <v>0</v>
      </c>
      <c r="H318" s="81">
        <v>0</v>
      </c>
      <c r="I318" s="81">
        <v>0</v>
      </c>
      <c r="J318" s="82">
        <v>0</v>
      </c>
      <c r="K318" s="81">
        <v>0</v>
      </c>
      <c r="L318" s="81">
        <v>0</v>
      </c>
      <c r="M318" s="125">
        <f t="shared" si="143"/>
        <v>0</v>
      </c>
    </row>
    <row r="319" spans="1:13" ht="15" customHeight="1" x14ac:dyDescent="0.3">
      <c r="A319" s="68">
        <v>63</v>
      </c>
      <c r="B319" s="49"/>
      <c r="C319" s="53" t="s">
        <v>556</v>
      </c>
      <c r="D319" s="49" t="s">
        <v>557</v>
      </c>
      <c r="E319" s="47">
        <v>77</v>
      </c>
      <c r="F319" s="47">
        <v>18</v>
      </c>
      <c r="G319" s="47">
        <v>11</v>
      </c>
      <c r="H319" s="47">
        <v>25</v>
      </c>
      <c r="I319" s="47">
        <v>37</v>
      </c>
      <c r="J319" s="48">
        <v>17</v>
      </c>
      <c r="K319" s="47">
        <v>31</v>
      </c>
      <c r="L319" s="49">
        <v>19</v>
      </c>
      <c r="M319" s="125">
        <f t="shared" si="143"/>
        <v>235</v>
      </c>
    </row>
    <row r="320" spans="1:13" ht="15" customHeight="1" x14ac:dyDescent="0.3">
      <c r="A320" s="68">
        <v>63</v>
      </c>
      <c r="B320" s="49"/>
      <c r="C320" s="53" t="s">
        <v>558</v>
      </c>
      <c r="D320" s="49" t="s">
        <v>559</v>
      </c>
      <c r="E320" s="47">
        <v>0</v>
      </c>
      <c r="F320" s="47">
        <v>0</v>
      </c>
      <c r="G320" s="47">
        <v>0</v>
      </c>
      <c r="H320" s="75">
        <v>0</v>
      </c>
      <c r="I320" s="47">
        <v>0</v>
      </c>
      <c r="J320" s="48">
        <v>0</v>
      </c>
      <c r="K320" s="47">
        <v>0</v>
      </c>
      <c r="L320" s="49">
        <v>0</v>
      </c>
      <c r="M320" s="125">
        <f t="shared" si="143"/>
        <v>0</v>
      </c>
    </row>
    <row r="321" spans="1:13" ht="15" customHeight="1" x14ac:dyDescent="0.3">
      <c r="A321" s="85">
        <v>64</v>
      </c>
      <c r="B321" s="86" t="s">
        <v>560</v>
      </c>
      <c r="C321" s="86"/>
      <c r="D321" s="86"/>
      <c r="E321" s="87">
        <f t="shared" ref="E321:F321" si="172">E322+E323+E324+E325+E326+E327+E328+E329+E330+E331+E332+E333+E334+E335+E336+E337+E338+E339</f>
        <v>828</v>
      </c>
      <c r="F321" s="87">
        <f t="shared" si="172"/>
        <v>524</v>
      </c>
      <c r="G321" s="87">
        <f>G322+G323+G324+G325+G326+G327+G328+G329+G330+G331+G332+G333+G334+G335+G336+G337+G338+G339</f>
        <v>400</v>
      </c>
      <c r="H321" s="87">
        <f t="shared" ref="H321" si="173">H322+H323+H324+H325+H326+H327+H328+H329+H330+H331+H332+H333+H334+H335+H336+H337+H338+H339</f>
        <v>557</v>
      </c>
      <c r="I321" s="87">
        <f t="shared" ref="I321" si="174">I322+I323+I324+I325+I326+I327+I328+I329+I330+I331+I332+I333+I334+I335+I336+I337+I338+I339</f>
        <v>720</v>
      </c>
      <c r="J321" s="88">
        <f t="shared" ref="J321:K321" si="175">J322+J323+J324+J325+J326+J327+J328+J329+J330+J331+J332+J333+J334+J335+J336+J337+J338+J339</f>
        <v>536</v>
      </c>
      <c r="K321" s="87">
        <f t="shared" si="175"/>
        <v>597</v>
      </c>
      <c r="L321" s="87">
        <f>L322+L323+L324+L325+L326+L327+L328+L329+L330+L331+L332+L333+L334+L335+L336+L337+L338+L339</f>
        <v>479</v>
      </c>
      <c r="M321" s="89">
        <f t="shared" si="143"/>
        <v>4641</v>
      </c>
    </row>
    <row r="322" spans="1:13" ht="15" customHeight="1" x14ac:dyDescent="0.3">
      <c r="A322" s="68">
        <v>64</v>
      </c>
      <c r="B322" s="49"/>
      <c r="C322" s="53" t="s">
        <v>561</v>
      </c>
      <c r="D322" s="49" t="s">
        <v>562</v>
      </c>
      <c r="E322" s="47">
        <v>0</v>
      </c>
      <c r="F322" s="47">
        <v>3</v>
      </c>
      <c r="G322" s="47">
        <v>0</v>
      </c>
      <c r="H322" s="75">
        <v>0</v>
      </c>
      <c r="I322" s="47">
        <v>0</v>
      </c>
      <c r="J322" s="48">
        <v>7</v>
      </c>
      <c r="K322" s="47">
        <v>0</v>
      </c>
      <c r="L322" s="49">
        <v>0</v>
      </c>
      <c r="M322" s="125">
        <f t="shared" si="143"/>
        <v>10</v>
      </c>
    </row>
    <row r="323" spans="1:13" ht="15" customHeight="1" x14ac:dyDescent="0.3">
      <c r="A323" s="68">
        <v>64</v>
      </c>
      <c r="B323" s="49"/>
      <c r="C323" s="53" t="s">
        <v>563</v>
      </c>
      <c r="D323" s="49" t="s">
        <v>564</v>
      </c>
      <c r="E323" s="47">
        <v>11</v>
      </c>
      <c r="F323" s="47">
        <v>8</v>
      </c>
      <c r="G323" s="47">
        <v>5</v>
      </c>
      <c r="H323" s="47">
        <v>6</v>
      </c>
      <c r="I323" s="47">
        <v>4</v>
      </c>
      <c r="J323" s="48">
        <v>3</v>
      </c>
      <c r="K323" s="47">
        <v>5</v>
      </c>
      <c r="L323" s="49">
        <v>4</v>
      </c>
      <c r="M323" s="125">
        <f t="shared" si="143"/>
        <v>46</v>
      </c>
    </row>
    <row r="324" spans="1:13" ht="15" customHeight="1" x14ac:dyDescent="0.3">
      <c r="A324" s="68">
        <v>64</v>
      </c>
      <c r="B324" s="49"/>
      <c r="C324" s="53" t="s">
        <v>565</v>
      </c>
      <c r="D324" s="49" t="s">
        <v>566</v>
      </c>
      <c r="E324" s="47">
        <v>0</v>
      </c>
      <c r="F324" s="47">
        <v>12</v>
      </c>
      <c r="G324" s="47">
        <v>0</v>
      </c>
      <c r="H324" s="75">
        <v>0</v>
      </c>
      <c r="I324" s="47">
        <v>0</v>
      </c>
      <c r="J324" s="48">
        <v>2</v>
      </c>
      <c r="K324" s="47">
        <v>0</v>
      </c>
      <c r="L324" s="49">
        <v>0</v>
      </c>
      <c r="M324" s="125">
        <f t="shared" si="143"/>
        <v>14</v>
      </c>
    </row>
    <row r="325" spans="1:13" ht="15" customHeight="1" x14ac:dyDescent="0.3">
      <c r="A325" s="83">
        <v>64</v>
      </c>
      <c r="B325" s="52"/>
      <c r="C325" s="52" t="s">
        <v>567</v>
      </c>
      <c r="D325" s="49" t="s">
        <v>568</v>
      </c>
      <c r="E325" s="47">
        <v>0</v>
      </c>
      <c r="F325" s="47">
        <v>0</v>
      </c>
      <c r="G325" s="47">
        <v>0</v>
      </c>
      <c r="H325" s="75">
        <v>0</v>
      </c>
      <c r="I325" s="47">
        <v>0</v>
      </c>
      <c r="J325" s="48">
        <v>0</v>
      </c>
      <c r="K325" s="47">
        <v>0</v>
      </c>
      <c r="L325" s="49">
        <v>0</v>
      </c>
      <c r="M325" s="125">
        <f t="shared" si="143"/>
        <v>0</v>
      </c>
    </row>
    <row r="326" spans="1:13" ht="15" customHeight="1" x14ac:dyDescent="0.3">
      <c r="A326" s="68">
        <v>64</v>
      </c>
      <c r="B326" s="49"/>
      <c r="C326" s="53" t="s">
        <v>569</v>
      </c>
      <c r="D326" s="49" t="s">
        <v>570</v>
      </c>
      <c r="E326" s="47">
        <v>437</v>
      </c>
      <c r="F326" s="47">
        <v>60</v>
      </c>
      <c r="G326" s="47">
        <v>123</v>
      </c>
      <c r="H326" s="47">
        <v>236</v>
      </c>
      <c r="I326" s="47">
        <v>214</v>
      </c>
      <c r="J326" s="48">
        <v>176</v>
      </c>
      <c r="K326" s="47">
        <v>126</v>
      </c>
      <c r="L326" s="49">
        <v>137</v>
      </c>
      <c r="M326" s="125">
        <f t="shared" si="143"/>
        <v>1509</v>
      </c>
    </row>
    <row r="327" spans="1:13" ht="15" customHeight="1" x14ac:dyDescent="0.3">
      <c r="A327" s="68">
        <v>64</v>
      </c>
      <c r="B327" s="49"/>
      <c r="C327" s="53" t="s">
        <v>571</v>
      </c>
      <c r="D327" s="49" t="s">
        <v>572</v>
      </c>
      <c r="E327" s="47">
        <v>44</v>
      </c>
      <c r="F327" s="47">
        <v>46</v>
      </c>
      <c r="G327" s="47">
        <v>30</v>
      </c>
      <c r="H327" s="47">
        <v>30</v>
      </c>
      <c r="I327" s="47">
        <v>80</v>
      </c>
      <c r="J327" s="48">
        <v>35</v>
      </c>
      <c r="K327" s="47">
        <v>60</v>
      </c>
      <c r="L327" s="49">
        <v>35</v>
      </c>
      <c r="M327" s="125">
        <f t="shared" si="143"/>
        <v>360</v>
      </c>
    </row>
    <row r="328" spans="1:13" ht="15" customHeight="1" x14ac:dyDescent="0.3">
      <c r="A328" s="68">
        <v>64</v>
      </c>
      <c r="B328" s="49"/>
      <c r="C328" s="53" t="s">
        <v>573</v>
      </c>
      <c r="D328" s="49" t="s">
        <v>572</v>
      </c>
      <c r="E328" s="47">
        <v>32</v>
      </c>
      <c r="F328" s="47">
        <v>38</v>
      </c>
      <c r="G328" s="47">
        <v>8</v>
      </c>
      <c r="H328" s="47">
        <v>7</v>
      </c>
      <c r="I328" s="47">
        <v>45</v>
      </c>
      <c r="J328" s="48">
        <v>31</v>
      </c>
      <c r="K328" s="47">
        <v>40</v>
      </c>
      <c r="L328" s="49">
        <v>18</v>
      </c>
      <c r="M328" s="125">
        <f t="shared" si="143"/>
        <v>219</v>
      </c>
    </row>
    <row r="329" spans="1:13" ht="15" customHeight="1" x14ac:dyDescent="0.3">
      <c r="A329" s="68">
        <v>64</v>
      </c>
      <c r="B329" s="113"/>
      <c r="C329" s="53" t="s">
        <v>574</v>
      </c>
      <c r="D329" s="49" t="s">
        <v>575</v>
      </c>
      <c r="E329" s="47">
        <v>85</v>
      </c>
      <c r="F329" s="47">
        <v>54</v>
      </c>
      <c r="G329" s="47">
        <v>60</v>
      </c>
      <c r="H329" s="47">
        <v>70</v>
      </c>
      <c r="I329" s="47">
        <v>100</v>
      </c>
      <c r="J329" s="48">
        <v>65</v>
      </c>
      <c r="K329" s="47">
        <v>100</v>
      </c>
      <c r="L329" s="49">
        <v>54</v>
      </c>
      <c r="M329" s="125">
        <f t="shared" si="143"/>
        <v>588</v>
      </c>
    </row>
    <row r="330" spans="1:13" ht="15" customHeight="1" x14ac:dyDescent="0.3">
      <c r="A330" s="68">
        <v>64</v>
      </c>
      <c r="B330" s="113"/>
      <c r="C330" s="53" t="s">
        <v>576</v>
      </c>
      <c r="D330" s="49" t="s">
        <v>575</v>
      </c>
      <c r="E330" s="75">
        <v>33</v>
      </c>
      <c r="F330" s="75">
        <v>30</v>
      </c>
      <c r="G330" s="75">
        <v>10</v>
      </c>
      <c r="H330" s="75">
        <v>12</v>
      </c>
      <c r="I330" s="75">
        <v>55</v>
      </c>
      <c r="J330" s="76">
        <v>27</v>
      </c>
      <c r="K330" s="75">
        <v>55</v>
      </c>
      <c r="L330" s="49">
        <v>21</v>
      </c>
      <c r="M330" s="125">
        <f t="shared" ref="M330:M393" si="176">SUM(E330:L330)</f>
        <v>243</v>
      </c>
    </row>
    <row r="331" spans="1:13" ht="15" customHeight="1" x14ac:dyDescent="0.3">
      <c r="A331" s="68">
        <v>64</v>
      </c>
      <c r="B331" s="113"/>
      <c r="C331" s="53" t="s">
        <v>577</v>
      </c>
      <c r="D331" s="49" t="s">
        <v>578</v>
      </c>
      <c r="E331" s="75">
        <v>18</v>
      </c>
      <c r="F331" s="75">
        <v>26</v>
      </c>
      <c r="G331" s="75">
        <v>13</v>
      </c>
      <c r="H331" s="75">
        <v>14</v>
      </c>
      <c r="I331" s="75">
        <v>13</v>
      </c>
      <c r="J331" s="76">
        <v>8</v>
      </c>
      <c r="K331" s="75">
        <v>15</v>
      </c>
      <c r="L331" s="49">
        <v>10</v>
      </c>
      <c r="M331" s="125">
        <f t="shared" si="176"/>
        <v>117</v>
      </c>
    </row>
    <row r="332" spans="1:13" ht="15" customHeight="1" x14ac:dyDescent="0.3">
      <c r="A332" s="68">
        <v>64</v>
      </c>
      <c r="B332" s="49"/>
      <c r="C332" s="53" t="s">
        <v>579</v>
      </c>
      <c r="D332" s="49" t="s">
        <v>580</v>
      </c>
      <c r="E332" s="75">
        <v>0</v>
      </c>
      <c r="F332" s="75">
        <v>0</v>
      </c>
      <c r="G332" s="75">
        <v>0</v>
      </c>
      <c r="H332" s="75">
        <v>0</v>
      </c>
      <c r="I332" s="75">
        <v>0</v>
      </c>
      <c r="J332" s="76">
        <v>0</v>
      </c>
      <c r="K332" s="75">
        <v>0</v>
      </c>
      <c r="L332" s="49">
        <v>0</v>
      </c>
      <c r="M332" s="125">
        <f t="shared" si="176"/>
        <v>0</v>
      </c>
    </row>
    <row r="333" spans="1:13" ht="15" customHeight="1" x14ac:dyDescent="0.3">
      <c r="A333" s="68">
        <v>64</v>
      </c>
      <c r="B333" s="49"/>
      <c r="C333" s="53" t="s">
        <v>581</v>
      </c>
      <c r="D333" s="49" t="s">
        <v>582</v>
      </c>
      <c r="E333" s="47">
        <v>0</v>
      </c>
      <c r="F333" s="47">
        <v>3</v>
      </c>
      <c r="G333" s="47">
        <v>0</v>
      </c>
      <c r="H333" s="75">
        <v>0</v>
      </c>
      <c r="I333" s="47">
        <v>0</v>
      </c>
      <c r="J333" s="48">
        <v>0</v>
      </c>
      <c r="K333" s="47">
        <v>0</v>
      </c>
      <c r="L333" s="49">
        <v>0</v>
      </c>
      <c r="M333" s="125">
        <f t="shared" si="176"/>
        <v>3</v>
      </c>
    </row>
    <row r="334" spans="1:13" ht="15" customHeight="1" x14ac:dyDescent="0.3">
      <c r="A334" s="68">
        <v>64</v>
      </c>
      <c r="B334" s="49"/>
      <c r="C334" s="53" t="s">
        <v>583</v>
      </c>
      <c r="D334" s="49" t="s">
        <v>584</v>
      </c>
      <c r="E334" s="47">
        <v>20</v>
      </c>
      <c r="F334" s="47">
        <v>60</v>
      </c>
      <c r="G334" s="47">
        <v>12</v>
      </c>
      <c r="H334" s="47">
        <v>25</v>
      </c>
      <c r="I334" s="47">
        <v>35</v>
      </c>
      <c r="J334" s="48">
        <v>25</v>
      </c>
      <c r="K334" s="47">
        <v>21</v>
      </c>
      <c r="L334" s="49">
        <v>25</v>
      </c>
      <c r="M334" s="125">
        <f t="shared" si="176"/>
        <v>223</v>
      </c>
    </row>
    <row r="335" spans="1:13" ht="15" customHeight="1" x14ac:dyDescent="0.3">
      <c r="A335" s="68">
        <v>64</v>
      </c>
      <c r="B335" s="49"/>
      <c r="C335" s="53" t="s">
        <v>585</v>
      </c>
      <c r="D335" s="49" t="s">
        <v>586</v>
      </c>
      <c r="E335" s="47">
        <v>120</v>
      </c>
      <c r="F335" s="47">
        <v>120</v>
      </c>
      <c r="G335" s="47">
        <v>110</v>
      </c>
      <c r="H335" s="47">
        <v>125</v>
      </c>
      <c r="I335" s="47">
        <v>115</v>
      </c>
      <c r="J335" s="48">
        <v>111</v>
      </c>
      <c r="K335" s="47">
        <v>120</v>
      </c>
      <c r="L335" s="49">
        <v>130</v>
      </c>
      <c r="M335" s="125">
        <f t="shared" si="176"/>
        <v>951</v>
      </c>
    </row>
    <row r="336" spans="1:13" ht="15" customHeight="1" x14ac:dyDescent="0.3">
      <c r="A336" s="83">
        <v>64</v>
      </c>
      <c r="B336" s="49"/>
      <c r="C336" s="52" t="s">
        <v>817</v>
      </c>
      <c r="D336" s="49" t="s">
        <v>818</v>
      </c>
      <c r="E336" s="47">
        <v>5</v>
      </c>
      <c r="F336" s="47">
        <v>12</v>
      </c>
      <c r="G336" s="47">
        <v>0</v>
      </c>
      <c r="H336" s="75">
        <v>0</v>
      </c>
      <c r="I336" s="47">
        <v>0</v>
      </c>
      <c r="J336" s="48">
        <v>0</v>
      </c>
      <c r="K336" s="47">
        <v>5</v>
      </c>
      <c r="L336" s="49">
        <v>5</v>
      </c>
      <c r="M336" s="125">
        <f t="shared" si="176"/>
        <v>27</v>
      </c>
    </row>
    <row r="337" spans="1:13" ht="15" customHeight="1" x14ac:dyDescent="0.3">
      <c r="A337" s="68">
        <v>64</v>
      </c>
      <c r="B337" s="49"/>
      <c r="C337" s="53" t="s">
        <v>587</v>
      </c>
      <c r="D337" s="49" t="s">
        <v>588</v>
      </c>
      <c r="E337" s="75">
        <v>0</v>
      </c>
      <c r="F337" s="75">
        <v>12</v>
      </c>
      <c r="G337" s="75">
        <v>0</v>
      </c>
      <c r="H337" s="75">
        <v>0</v>
      </c>
      <c r="I337" s="75">
        <v>0</v>
      </c>
      <c r="J337" s="76">
        <v>0</v>
      </c>
      <c r="K337" s="75">
        <v>0</v>
      </c>
      <c r="L337" s="49">
        <v>0</v>
      </c>
      <c r="M337" s="125">
        <f t="shared" si="176"/>
        <v>12</v>
      </c>
    </row>
    <row r="338" spans="1:13" ht="15" customHeight="1" x14ac:dyDescent="0.3">
      <c r="A338" s="83">
        <v>64</v>
      </c>
      <c r="B338" s="49"/>
      <c r="C338" s="52" t="s">
        <v>589</v>
      </c>
      <c r="D338" s="49" t="s">
        <v>590</v>
      </c>
      <c r="E338" s="47">
        <v>8</v>
      </c>
      <c r="F338" s="47">
        <v>30</v>
      </c>
      <c r="G338" s="47">
        <v>13</v>
      </c>
      <c r="H338" s="75">
        <v>0</v>
      </c>
      <c r="I338" s="47">
        <v>0</v>
      </c>
      <c r="J338" s="48">
        <v>0</v>
      </c>
      <c r="K338" s="47">
        <v>0</v>
      </c>
      <c r="L338" s="49">
        <v>0</v>
      </c>
      <c r="M338" s="125">
        <f t="shared" si="176"/>
        <v>51</v>
      </c>
    </row>
    <row r="339" spans="1:13" ht="15" customHeight="1" x14ac:dyDescent="0.3">
      <c r="A339" s="68">
        <v>64</v>
      </c>
      <c r="B339" s="49"/>
      <c r="C339" s="53" t="s">
        <v>591</v>
      </c>
      <c r="D339" s="49" t="s">
        <v>592</v>
      </c>
      <c r="E339" s="47">
        <v>15</v>
      </c>
      <c r="F339" s="47">
        <v>10</v>
      </c>
      <c r="G339" s="47">
        <v>16</v>
      </c>
      <c r="H339" s="47">
        <v>32</v>
      </c>
      <c r="I339" s="47">
        <v>59</v>
      </c>
      <c r="J339" s="48">
        <v>46</v>
      </c>
      <c r="K339" s="47">
        <v>50</v>
      </c>
      <c r="L339" s="49">
        <v>40</v>
      </c>
      <c r="M339" s="125">
        <f t="shared" si="176"/>
        <v>268</v>
      </c>
    </row>
    <row r="340" spans="1:13" ht="15" customHeight="1" x14ac:dyDescent="0.3">
      <c r="A340" s="85">
        <v>68</v>
      </c>
      <c r="B340" s="86" t="s">
        <v>593</v>
      </c>
      <c r="C340" s="86"/>
      <c r="D340" s="86"/>
      <c r="E340" s="87">
        <f t="shared" ref="E340:F340" si="177">E341</f>
        <v>0</v>
      </c>
      <c r="F340" s="87">
        <f t="shared" si="177"/>
        <v>0</v>
      </c>
      <c r="G340" s="87">
        <f>G341</f>
        <v>0</v>
      </c>
      <c r="H340" s="87">
        <f t="shared" ref="H340" si="178">H341</f>
        <v>0</v>
      </c>
      <c r="I340" s="87">
        <f t="shared" ref="I340" si="179">I341</f>
        <v>0</v>
      </c>
      <c r="J340" s="88">
        <f t="shared" ref="J340:K340" si="180">J341</f>
        <v>0</v>
      </c>
      <c r="K340" s="87">
        <f t="shared" si="180"/>
        <v>48</v>
      </c>
      <c r="L340" s="87">
        <f>L341</f>
        <v>0</v>
      </c>
      <c r="M340" s="89">
        <f t="shared" si="176"/>
        <v>48</v>
      </c>
    </row>
    <row r="341" spans="1:13" ht="15" customHeight="1" x14ac:dyDescent="0.3">
      <c r="A341" s="68">
        <v>68</v>
      </c>
      <c r="B341" s="45"/>
      <c r="C341" s="95" t="s">
        <v>594</v>
      </c>
      <c r="D341" s="95" t="s">
        <v>855</v>
      </c>
      <c r="E341" s="47">
        <v>0</v>
      </c>
      <c r="F341" s="47">
        <v>0</v>
      </c>
      <c r="G341" s="47">
        <v>0</v>
      </c>
      <c r="H341" s="75">
        <v>0</v>
      </c>
      <c r="I341" s="47">
        <v>0</v>
      </c>
      <c r="J341" s="48">
        <v>0</v>
      </c>
      <c r="K341" s="47">
        <v>48</v>
      </c>
      <c r="L341" s="47">
        <v>0</v>
      </c>
      <c r="M341" s="125">
        <f t="shared" si="176"/>
        <v>48</v>
      </c>
    </row>
    <row r="342" spans="1:13" ht="15" customHeight="1" x14ac:dyDescent="0.3">
      <c r="A342" s="85">
        <v>72</v>
      </c>
      <c r="B342" s="86" t="s">
        <v>595</v>
      </c>
      <c r="C342" s="86"/>
      <c r="D342" s="86"/>
      <c r="E342" s="87">
        <f t="shared" ref="E342:F342" si="181">E343+E344+E345</f>
        <v>35</v>
      </c>
      <c r="F342" s="87">
        <f t="shared" si="181"/>
        <v>25</v>
      </c>
      <c r="G342" s="87">
        <f>G343+G344+G345</f>
        <v>0</v>
      </c>
      <c r="H342" s="87">
        <f t="shared" ref="H342" si="182">H343+H344+H345</f>
        <v>15</v>
      </c>
      <c r="I342" s="87">
        <f t="shared" ref="I342" si="183">I343+I344+I345</f>
        <v>20</v>
      </c>
      <c r="J342" s="88">
        <f t="shared" ref="J342:K342" si="184">J343+J344+J345</f>
        <v>0</v>
      </c>
      <c r="K342" s="87">
        <f t="shared" si="184"/>
        <v>0</v>
      </c>
      <c r="L342" s="87">
        <f>L343+L344+L345</f>
        <v>0</v>
      </c>
      <c r="M342" s="89">
        <f t="shared" si="176"/>
        <v>95</v>
      </c>
    </row>
    <row r="343" spans="1:13" ht="15" customHeight="1" x14ac:dyDescent="0.3">
      <c r="A343" s="68">
        <v>72</v>
      </c>
      <c r="B343" s="113"/>
      <c r="C343" s="53" t="s">
        <v>596</v>
      </c>
      <c r="D343" s="49" t="s">
        <v>597</v>
      </c>
      <c r="E343" s="47">
        <v>15</v>
      </c>
      <c r="F343" s="47">
        <v>0</v>
      </c>
      <c r="G343" s="47">
        <v>0</v>
      </c>
      <c r="H343" s="75">
        <v>0</v>
      </c>
      <c r="I343" s="47">
        <v>0</v>
      </c>
      <c r="J343" s="48">
        <v>0</v>
      </c>
      <c r="K343" s="47">
        <v>0</v>
      </c>
      <c r="L343" s="49">
        <v>0</v>
      </c>
      <c r="M343" s="125">
        <f t="shared" si="176"/>
        <v>15</v>
      </c>
    </row>
    <row r="344" spans="1:13" ht="15" customHeight="1" x14ac:dyDescent="0.3">
      <c r="A344" s="83">
        <v>72</v>
      </c>
      <c r="B344" s="113"/>
      <c r="C344" s="52" t="s">
        <v>598</v>
      </c>
      <c r="D344" s="49" t="s">
        <v>599</v>
      </c>
      <c r="E344" s="47">
        <v>0</v>
      </c>
      <c r="F344" s="47">
        <v>0</v>
      </c>
      <c r="G344" s="47">
        <v>0</v>
      </c>
      <c r="H344" s="75">
        <v>0</v>
      </c>
      <c r="I344" s="47">
        <v>0</v>
      </c>
      <c r="J344" s="48">
        <v>0</v>
      </c>
      <c r="K344" s="47">
        <v>0</v>
      </c>
      <c r="L344" s="49">
        <v>0</v>
      </c>
      <c r="M344" s="125">
        <f t="shared" si="176"/>
        <v>0</v>
      </c>
    </row>
    <row r="345" spans="1:13" ht="15" customHeight="1" x14ac:dyDescent="0.3">
      <c r="A345" s="68">
        <v>72</v>
      </c>
      <c r="B345" s="113"/>
      <c r="C345" s="53" t="s">
        <v>600</v>
      </c>
      <c r="D345" s="49" t="s">
        <v>601</v>
      </c>
      <c r="E345" s="47">
        <v>20</v>
      </c>
      <c r="F345" s="47">
        <v>25</v>
      </c>
      <c r="G345" s="47">
        <v>0</v>
      </c>
      <c r="H345" s="47">
        <v>15</v>
      </c>
      <c r="I345" s="47">
        <v>20</v>
      </c>
      <c r="J345" s="48">
        <v>0</v>
      </c>
      <c r="K345" s="47">
        <v>0</v>
      </c>
      <c r="L345" s="49">
        <v>0</v>
      </c>
      <c r="M345" s="125">
        <f t="shared" si="176"/>
        <v>80</v>
      </c>
    </row>
    <row r="346" spans="1:13" ht="15" customHeight="1" x14ac:dyDescent="0.3">
      <c r="A346" s="85">
        <v>74</v>
      </c>
      <c r="B346" s="86" t="s">
        <v>811</v>
      </c>
      <c r="C346" s="86"/>
      <c r="D346" s="86"/>
      <c r="E346" s="87">
        <f t="shared" ref="E346:F346" si="185">E347+E348+E349+E350</f>
        <v>0</v>
      </c>
      <c r="F346" s="87">
        <f t="shared" si="185"/>
        <v>0</v>
      </c>
      <c r="G346" s="87">
        <f>G347+G348+G349+G350</f>
        <v>0</v>
      </c>
      <c r="H346" s="87">
        <f t="shared" ref="H346" si="186">H347+H348+H349+H350</f>
        <v>0</v>
      </c>
      <c r="I346" s="87">
        <f t="shared" ref="I346" si="187">I347+I348+I349+I350</f>
        <v>0</v>
      </c>
      <c r="J346" s="88">
        <f t="shared" ref="J346:K346" si="188">J347+J348+J349+J350</f>
        <v>0</v>
      </c>
      <c r="K346" s="87">
        <f t="shared" si="188"/>
        <v>0</v>
      </c>
      <c r="L346" s="87">
        <f>L347+L348+L349+L350</f>
        <v>0</v>
      </c>
      <c r="M346" s="89">
        <f t="shared" si="176"/>
        <v>0</v>
      </c>
    </row>
    <row r="347" spans="1:13" ht="15" customHeight="1" x14ac:dyDescent="0.3">
      <c r="A347" s="68">
        <v>74</v>
      </c>
      <c r="B347" s="84"/>
      <c r="C347" s="53" t="s">
        <v>741</v>
      </c>
      <c r="D347" s="53" t="s">
        <v>742</v>
      </c>
      <c r="E347" s="47">
        <v>0</v>
      </c>
      <c r="F347" s="47">
        <v>0</v>
      </c>
      <c r="G347" s="47">
        <v>0</v>
      </c>
      <c r="H347" s="75">
        <v>0</v>
      </c>
      <c r="I347" s="47">
        <v>0</v>
      </c>
      <c r="J347" s="48">
        <v>0</v>
      </c>
      <c r="K347" s="47">
        <v>0</v>
      </c>
      <c r="L347" s="49">
        <v>0</v>
      </c>
      <c r="M347" s="125">
        <f t="shared" si="176"/>
        <v>0</v>
      </c>
    </row>
    <row r="348" spans="1:13" ht="15" customHeight="1" x14ac:dyDescent="0.3">
      <c r="A348" s="68">
        <v>74</v>
      </c>
      <c r="B348" s="84"/>
      <c r="C348" s="53" t="s">
        <v>764</v>
      </c>
      <c r="D348" s="53" t="s">
        <v>547</v>
      </c>
      <c r="E348" s="75">
        <v>0</v>
      </c>
      <c r="F348" s="75">
        <v>0</v>
      </c>
      <c r="G348" s="75">
        <v>0</v>
      </c>
      <c r="H348" s="75">
        <v>0</v>
      </c>
      <c r="I348" s="75">
        <v>0</v>
      </c>
      <c r="J348" s="76">
        <v>0</v>
      </c>
      <c r="K348" s="75">
        <v>0</v>
      </c>
      <c r="L348" s="49">
        <v>0</v>
      </c>
      <c r="M348" s="125">
        <f t="shared" si="176"/>
        <v>0</v>
      </c>
    </row>
    <row r="349" spans="1:13" ht="15" customHeight="1" x14ac:dyDescent="0.3">
      <c r="A349" s="83">
        <v>74</v>
      </c>
      <c r="B349" s="49"/>
      <c r="C349" s="52" t="s">
        <v>838</v>
      </c>
      <c r="D349" s="49" t="s">
        <v>839</v>
      </c>
      <c r="E349" s="47">
        <v>0</v>
      </c>
      <c r="F349" s="47">
        <v>0</v>
      </c>
      <c r="G349" s="47">
        <v>0</v>
      </c>
      <c r="H349" s="75">
        <v>0</v>
      </c>
      <c r="I349" s="47">
        <v>0</v>
      </c>
      <c r="J349" s="48">
        <v>0</v>
      </c>
      <c r="K349" s="47">
        <v>0</v>
      </c>
      <c r="L349" s="49">
        <v>0</v>
      </c>
      <c r="M349" s="125">
        <f t="shared" si="176"/>
        <v>0</v>
      </c>
    </row>
    <row r="350" spans="1:13" ht="15" customHeight="1" x14ac:dyDescent="0.3">
      <c r="A350" s="83">
        <v>74</v>
      </c>
      <c r="B350" s="49"/>
      <c r="C350" s="52" t="s">
        <v>840</v>
      </c>
      <c r="D350" s="49" t="s">
        <v>841</v>
      </c>
      <c r="E350" s="75">
        <v>0</v>
      </c>
      <c r="F350" s="75">
        <v>0</v>
      </c>
      <c r="G350" s="75">
        <v>0</v>
      </c>
      <c r="H350" s="75">
        <v>0</v>
      </c>
      <c r="I350" s="75">
        <v>0</v>
      </c>
      <c r="J350" s="76">
        <v>0</v>
      </c>
      <c r="K350" s="75">
        <v>0</v>
      </c>
      <c r="L350" s="49">
        <v>0</v>
      </c>
      <c r="M350" s="125">
        <f t="shared" si="176"/>
        <v>0</v>
      </c>
    </row>
    <row r="351" spans="1:13" ht="15" customHeight="1" x14ac:dyDescent="0.3">
      <c r="A351" s="85">
        <v>75</v>
      </c>
      <c r="B351" s="86" t="s">
        <v>602</v>
      </c>
      <c r="C351" s="86"/>
      <c r="D351" s="86"/>
      <c r="E351" s="87">
        <v>0</v>
      </c>
      <c r="F351" s="87">
        <v>0</v>
      </c>
      <c r="G351" s="87">
        <v>0</v>
      </c>
      <c r="H351" s="87">
        <v>0</v>
      </c>
      <c r="I351" s="87">
        <v>0</v>
      </c>
      <c r="J351" s="88">
        <v>0</v>
      </c>
      <c r="K351" s="87">
        <v>0</v>
      </c>
      <c r="L351" s="87">
        <v>0</v>
      </c>
      <c r="M351" s="89">
        <f t="shared" si="176"/>
        <v>0</v>
      </c>
    </row>
    <row r="352" spans="1:13" ht="15" customHeight="1" x14ac:dyDescent="0.3">
      <c r="A352" s="85">
        <v>76</v>
      </c>
      <c r="B352" s="86" t="s">
        <v>603</v>
      </c>
      <c r="C352" s="86"/>
      <c r="D352" s="86"/>
      <c r="E352" s="87">
        <f t="shared" ref="E352:F352" si="189">E353+E354+E355+E356+E357</f>
        <v>194</v>
      </c>
      <c r="F352" s="87">
        <f t="shared" si="189"/>
        <v>185</v>
      </c>
      <c r="G352" s="87">
        <f>G353+G354+G355+G356+G357</f>
        <v>265</v>
      </c>
      <c r="H352" s="87">
        <f t="shared" ref="H352" si="190">H353+H354+H355+H356+H357</f>
        <v>230</v>
      </c>
      <c r="I352" s="87">
        <f t="shared" ref="I352" si="191">I353+I354+I355+I356+I357</f>
        <v>227</v>
      </c>
      <c r="J352" s="88">
        <f t="shared" ref="J352:K352" si="192">J353+J354+J355+J356+J357</f>
        <v>235</v>
      </c>
      <c r="K352" s="87">
        <f t="shared" si="192"/>
        <v>214</v>
      </c>
      <c r="L352" s="87">
        <f>L353+L354+L355+L356+L357</f>
        <v>329</v>
      </c>
      <c r="M352" s="89">
        <f t="shared" si="176"/>
        <v>1879</v>
      </c>
    </row>
    <row r="353" spans="1:13" ht="15" customHeight="1" x14ac:dyDescent="0.3">
      <c r="A353" s="68">
        <v>76</v>
      </c>
      <c r="B353" s="113"/>
      <c r="C353" s="53" t="s">
        <v>604</v>
      </c>
      <c r="D353" s="49" t="s">
        <v>605</v>
      </c>
      <c r="E353" s="47">
        <v>36</v>
      </c>
      <c r="F353" s="47">
        <v>60</v>
      </c>
      <c r="G353" s="47">
        <v>75</v>
      </c>
      <c r="H353" s="47">
        <v>22</v>
      </c>
      <c r="I353" s="47">
        <v>42</v>
      </c>
      <c r="J353" s="48">
        <v>51</v>
      </c>
      <c r="K353" s="47">
        <v>64</v>
      </c>
      <c r="L353" s="49">
        <v>29</v>
      </c>
      <c r="M353" s="125">
        <f t="shared" si="176"/>
        <v>379</v>
      </c>
    </row>
    <row r="354" spans="1:13" ht="15" customHeight="1" x14ac:dyDescent="0.3">
      <c r="A354" s="68">
        <v>76</v>
      </c>
      <c r="B354" s="113"/>
      <c r="C354" s="53" t="s">
        <v>606</v>
      </c>
      <c r="D354" s="49" t="s">
        <v>607</v>
      </c>
      <c r="E354" s="75">
        <v>139</v>
      </c>
      <c r="F354" s="75">
        <v>97</v>
      </c>
      <c r="G354" s="75">
        <v>102</v>
      </c>
      <c r="H354" s="75">
        <v>128</v>
      </c>
      <c r="I354" s="75">
        <v>155</v>
      </c>
      <c r="J354" s="76">
        <v>130</v>
      </c>
      <c r="K354" s="75">
        <v>112</v>
      </c>
      <c r="L354" s="49">
        <v>217</v>
      </c>
      <c r="M354" s="125">
        <f t="shared" si="176"/>
        <v>1080</v>
      </c>
    </row>
    <row r="355" spans="1:13" ht="15" customHeight="1" x14ac:dyDescent="0.3">
      <c r="A355" s="68">
        <v>76</v>
      </c>
      <c r="B355" s="113"/>
      <c r="C355" s="53" t="s">
        <v>608</v>
      </c>
      <c r="D355" s="49" t="s">
        <v>609</v>
      </c>
      <c r="E355" s="47">
        <v>19</v>
      </c>
      <c r="F355" s="47">
        <v>28</v>
      </c>
      <c r="G355" s="47">
        <v>54</v>
      </c>
      <c r="H355" s="47">
        <v>60</v>
      </c>
      <c r="I355" s="47">
        <v>30</v>
      </c>
      <c r="J355" s="48">
        <v>43</v>
      </c>
      <c r="K355" s="47">
        <v>35</v>
      </c>
      <c r="L355" s="49">
        <v>76</v>
      </c>
      <c r="M355" s="125">
        <f t="shared" si="176"/>
        <v>345</v>
      </c>
    </row>
    <row r="356" spans="1:13" ht="15" customHeight="1" x14ac:dyDescent="0.3">
      <c r="A356" s="68">
        <v>76</v>
      </c>
      <c r="B356" s="113"/>
      <c r="C356" s="53" t="s">
        <v>610</v>
      </c>
      <c r="D356" s="49" t="s">
        <v>611</v>
      </c>
      <c r="E356" s="75">
        <v>0</v>
      </c>
      <c r="F356" s="75">
        <v>0</v>
      </c>
      <c r="G356" s="75">
        <v>0</v>
      </c>
      <c r="H356" s="75">
        <v>0</v>
      </c>
      <c r="I356" s="75">
        <v>0</v>
      </c>
      <c r="J356" s="76">
        <v>0</v>
      </c>
      <c r="K356" s="75">
        <v>0</v>
      </c>
      <c r="L356" s="49">
        <v>0</v>
      </c>
      <c r="M356" s="125">
        <f t="shared" si="176"/>
        <v>0</v>
      </c>
    </row>
    <row r="357" spans="1:13" ht="15" customHeight="1" x14ac:dyDescent="0.3">
      <c r="A357" s="68">
        <v>76</v>
      </c>
      <c r="B357" s="113"/>
      <c r="C357" s="53" t="s">
        <v>612</v>
      </c>
      <c r="D357" s="49" t="s">
        <v>613</v>
      </c>
      <c r="E357" s="47">
        <v>0</v>
      </c>
      <c r="F357" s="47">
        <v>0</v>
      </c>
      <c r="G357" s="47">
        <v>34</v>
      </c>
      <c r="H357" s="47">
        <v>20</v>
      </c>
      <c r="I357" s="47">
        <v>0</v>
      </c>
      <c r="J357" s="48">
        <v>11</v>
      </c>
      <c r="K357" s="47">
        <v>3</v>
      </c>
      <c r="L357" s="49">
        <v>7</v>
      </c>
      <c r="M357" s="125">
        <f t="shared" si="176"/>
        <v>75</v>
      </c>
    </row>
    <row r="358" spans="1:13" ht="15" customHeight="1" x14ac:dyDescent="0.3">
      <c r="A358" s="85">
        <v>79</v>
      </c>
      <c r="B358" s="86" t="s">
        <v>614</v>
      </c>
      <c r="C358" s="86"/>
      <c r="D358" s="86"/>
      <c r="E358" s="87">
        <f t="shared" ref="E358:F358" si="193">E359</f>
        <v>0</v>
      </c>
      <c r="F358" s="87">
        <f t="shared" si="193"/>
        <v>0</v>
      </c>
      <c r="G358" s="87">
        <f>G359</f>
        <v>0</v>
      </c>
      <c r="H358" s="87">
        <f t="shared" ref="H358" si="194">H359</f>
        <v>0</v>
      </c>
      <c r="I358" s="87">
        <f t="shared" ref="I358" si="195">I359</f>
        <v>0</v>
      </c>
      <c r="J358" s="88">
        <f t="shared" ref="J358:K358" si="196">J359</f>
        <v>0</v>
      </c>
      <c r="K358" s="87">
        <f t="shared" si="196"/>
        <v>0</v>
      </c>
      <c r="L358" s="87">
        <f>L359</f>
        <v>0</v>
      </c>
      <c r="M358" s="89">
        <f t="shared" si="176"/>
        <v>0</v>
      </c>
    </row>
    <row r="359" spans="1:13" ht="15" customHeight="1" x14ac:dyDescent="0.3">
      <c r="A359" s="68">
        <v>79</v>
      </c>
      <c r="B359" s="45"/>
      <c r="C359" s="108" t="s">
        <v>615</v>
      </c>
      <c r="D359" s="45" t="s">
        <v>616</v>
      </c>
      <c r="E359" s="47">
        <f t="shared" ref="E359:F359" si="197">E360+E361+E362</f>
        <v>0</v>
      </c>
      <c r="F359" s="47">
        <f t="shared" si="197"/>
        <v>0</v>
      </c>
      <c r="G359" s="47">
        <f>G360+G361+G362</f>
        <v>0</v>
      </c>
      <c r="H359" s="47">
        <f t="shared" ref="H359" si="198">H360+H361+H362</f>
        <v>0</v>
      </c>
      <c r="I359" s="47">
        <f t="shared" ref="I359" si="199">I360+I361+I362</f>
        <v>0</v>
      </c>
      <c r="J359" s="48">
        <f t="shared" ref="J359:K359" si="200">J360+J361+J362</f>
        <v>0</v>
      </c>
      <c r="K359" s="47">
        <f t="shared" si="200"/>
        <v>0</v>
      </c>
      <c r="L359" s="47">
        <f>L360+L361+L362</f>
        <v>0</v>
      </c>
      <c r="M359" s="125">
        <f t="shared" si="176"/>
        <v>0</v>
      </c>
    </row>
    <row r="360" spans="1:13" ht="15" customHeight="1" x14ac:dyDescent="0.3">
      <c r="A360" s="78">
        <v>79</v>
      </c>
      <c r="B360" s="79"/>
      <c r="C360" s="80" t="s">
        <v>615</v>
      </c>
      <c r="D360" s="80" t="s">
        <v>616</v>
      </c>
      <c r="E360" s="81"/>
      <c r="F360" s="81">
        <v>0</v>
      </c>
      <c r="G360" s="81">
        <v>0</v>
      </c>
      <c r="H360" s="81">
        <v>0</v>
      </c>
      <c r="I360" s="81">
        <v>0</v>
      </c>
      <c r="J360" s="82"/>
      <c r="K360" s="81">
        <v>0</v>
      </c>
      <c r="L360" s="81">
        <v>0</v>
      </c>
      <c r="M360" s="125">
        <f t="shared" si="176"/>
        <v>0</v>
      </c>
    </row>
    <row r="361" spans="1:13" ht="15" customHeight="1" x14ac:dyDescent="0.3">
      <c r="A361" s="78">
        <v>79</v>
      </c>
      <c r="B361" s="79"/>
      <c r="C361" s="80" t="s">
        <v>617</v>
      </c>
      <c r="D361" s="80" t="s">
        <v>618</v>
      </c>
      <c r="E361" s="81">
        <v>0</v>
      </c>
      <c r="F361" s="81">
        <v>0</v>
      </c>
      <c r="G361" s="81">
        <v>0</v>
      </c>
      <c r="H361" s="81">
        <v>0</v>
      </c>
      <c r="I361" s="81">
        <v>0</v>
      </c>
      <c r="J361" s="82">
        <v>0</v>
      </c>
      <c r="K361" s="81">
        <v>0</v>
      </c>
      <c r="L361" s="81">
        <v>0</v>
      </c>
      <c r="M361" s="125">
        <f t="shared" si="176"/>
        <v>0</v>
      </c>
    </row>
    <row r="362" spans="1:13" ht="15" customHeight="1" x14ac:dyDescent="0.3">
      <c r="A362" s="78">
        <v>79</v>
      </c>
      <c r="B362" s="79"/>
      <c r="C362" s="80" t="s">
        <v>619</v>
      </c>
      <c r="D362" s="80" t="s">
        <v>620</v>
      </c>
      <c r="E362" s="81">
        <v>0</v>
      </c>
      <c r="F362" s="81">
        <v>0</v>
      </c>
      <c r="G362" s="81">
        <v>0</v>
      </c>
      <c r="H362" s="81">
        <v>0</v>
      </c>
      <c r="I362" s="81">
        <v>0</v>
      </c>
      <c r="J362" s="82">
        <v>0</v>
      </c>
      <c r="K362" s="81">
        <v>0</v>
      </c>
      <c r="L362" s="81">
        <v>0</v>
      </c>
      <c r="M362" s="125">
        <f t="shared" si="176"/>
        <v>0</v>
      </c>
    </row>
    <row r="363" spans="1:13" ht="15" customHeight="1" x14ac:dyDescent="0.3">
      <c r="A363" s="85">
        <v>82</v>
      </c>
      <c r="B363" s="86" t="s">
        <v>621</v>
      </c>
      <c r="C363" s="86"/>
      <c r="D363" s="86"/>
      <c r="E363" s="87">
        <f t="shared" ref="E363:F363" si="201">E364+E367+E372+E376+E389</f>
        <v>0</v>
      </c>
      <c r="F363" s="87">
        <f t="shared" si="201"/>
        <v>15</v>
      </c>
      <c r="G363" s="87">
        <f>G364+G367+G372+G376+G389</f>
        <v>9</v>
      </c>
      <c r="H363" s="87">
        <f t="shared" ref="H363" si="202">H364+H367+H372+H376+H389</f>
        <v>9</v>
      </c>
      <c r="I363" s="87">
        <v>59</v>
      </c>
      <c r="J363" s="88">
        <f t="shared" ref="J363:K363" si="203">J364+J367+J372+J376+J389</f>
        <v>49</v>
      </c>
      <c r="K363" s="87">
        <f t="shared" si="203"/>
        <v>16</v>
      </c>
      <c r="L363" s="87">
        <f>L364+L367+L372+L376+L389</f>
        <v>77</v>
      </c>
      <c r="M363" s="89">
        <f t="shared" si="176"/>
        <v>234</v>
      </c>
    </row>
    <row r="364" spans="1:13" ht="15" customHeight="1" x14ac:dyDescent="0.3">
      <c r="A364" s="68">
        <v>82</v>
      </c>
      <c r="B364" s="49"/>
      <c r="C364" s="53" t="s">
        <v>623</v>
      </c>
      <c r="D364" s="49" t="s">
        <v>624</v>
      </c>
      <c r="E364" s="75">
        <f t="shared" ref="E364:F364" si="204">E365+E366</f>
        <v>0</v>
      </c>
      <c r="F364" s="75">
        <f t="shared" si="204"/>
        <v>0</v>
      </c>
      <c r="G364" s="75">
        <f>G365+G366</f>
        <v>0</v>
      </c>
      <c r="H364" s="75">
        <f t="shared" ref="H364" si="205">H365+H366</f>
        <v>0</v>
      </c>
      <c r="I364" s="75">
        <f t="shared" ref="I364" si="206">I365+I366</f>
        <v>0</v>
      </c>
      <c r="J364" s="76">
        <f t="shared" ref="J364:K364" si="207">J365+J366</f>
        <v>5</v>
      </c>
      <c r="K364" s="75">
        <f t="shared" si="207"/>
        <v>2</v>
      </c>
      <c r="L364" s="75">
        <f>L365+L366</f>
        <v>4</v>
      </c>
      <c r="M364" s="125">
        <f t="shared" si="176"/>
        <v>11</v>
      </c>
    </row>
    <row r="365" spans="1:13" ht="15" customHeight="1" x14ac:dyDescent="0.3">
      <c r="A365" s="78">
        <v>82</v>
      </c>
      <c r="B365" s="79"/>
      <c r="C365" s="80" t="s">
        <v>623</v>
      </c>
      <c r="D365" s="80" t="s">
        <v>624</v>
      </c>
      <c r="E365" s="81"/>
      <c r="F365" s="81">
        <v>0</v>
      </c>
      <c r="G365" s="81">
        <v>0</v>
      </c>
      <c r="H365" s="81">
        <v>0</v>
      </c>
      <c r="I365" s="81">
        <v>0</v>
      </c>
      <c r="J365" s="82">
        <v>0</v>
      </c>
      <c r="K365" s="81">
        <v>0</v>
      </c>
      <c r="L365" s="81">
        <v>0</v>
      </c>
      <c r="M365" s="125">
        <f t="shared" si="176"/>
        <v>0</v>
      </c>
    </row>
    <row r="366" spans="1:13" ht="15" customHeight="1" x14ac:dyDescent="0.3">
      <c r="A366" s="78">
        <v>82</v>
      </c>
      <c r="B366" s="79"/>
      <c r="C366" s="80" t="s">
        <v>625</v>
      </c>
      <c r="D366" s="80" t="s">
        <v>626</v>
      </c>
      <c r="E366" s="81">
        <v>0</v>
      </c>
      <c r="F366" s="81">
        <v>0</v>
      </c>
      <c r="G366" s="81">
        <v>0</v>
      </c>
      <c r="H366" s="81">
        <v>0</v>
      </c>
      <c r="I366" s="81">
        <v>0</v>
      </c>
      <c r="J366" s="82">
        <v>5</v>
      </c>
      <c r="K366" s="81">
        <v>2</v>
      </c>
      <c r="L366" s="81">
        <v>4</v>
      </c>
      <c r="M366" s="125">
        <f t="shared" si="176"/>
        <v>11</v>
      </c>
    </row>
    <row r="367" spans="1:13" ht="15" customHeight="1" x14ac:dyDescent="0.3">
      <c r="A367" s="68">
        <v>82</v>
      </c>
      <c r="B367" s="49"/>
      <c r="C367" s="53" t="s">
        <v>627</v>
      </c>
      <c r="D367" s="49" t="s">
        <v>628</v>
      </c>
      <c r="E367" s="47">
        <f t="shared" ref="E367:F367" si="208">E368+E369+E370+E371</f>
        <v>0</v>
      </c>
      <c r="F367" s="47">
        <f t="shared" si="208"/>
        <v>15</v>
      </c>
      <c r="G367" s="47">
        <f>G368+G369+G370+G371</f>
        <v>0</v>
      </c>
      <c r="H367" s="47">
        <f t="shared" ref="H367" si="209">H368+H369+H370+H371</f>
        <v>0</v>
      </c>
      <c r="I367" s="47">
        <v>17</v>
      </c>
      <c r="J367" s="48">
        <f t="shared" ref="J367:K367" si="210">J368+J369+J370+J371</f>
        <v>0</v>
      </c>
      <c r="K367" s="47">
        <f t="shared" si="210"/>
        <v>0</v>
      </c>
      <c r="L367" s="47">
        <f>L368+L369+L370+L371</f>
        <v>0</v>
      </c>
      <c r="M367" s="125">
        <f t="shared" si="176"/>
        <v>32</v>
      </c>
    </row>
    <row r="368" spans="1:13" ht="15" customHeight="1" x14ac:dyDescent="0.3">
      <c r="A368" s="78">
        <v>82</v>
      </c>
      <c r="B368" s="79"/>
      <c r="C368" s="80" t="s">
        <v>831</v>
      </c>
      <c r="D368" s="80" t="s">
        <v>628</v>
      </c>
      <c r="E368" s="81"/>
      <c r="F368" s="81">
        <v>0</v>
      </c>
      <c r="G368" s="81">
        <v>0</v>
      </c>
      <c r="H368" s="81">
        <v>0</v>
      </c>
      <c r="I368" s="81">
        <v>0</v>
      </c>
      <c r="J368" s="82"/>
      <c r="K368" s="81">
        <v>0</v>
      </c>
      <c r="L368" s="81">
        <v>0</v>
      </c>
      <c r="M368" s="125">
        <f t="shared" si="176"/>
        <v>0</v>
      </c>
    </row>
    <row r="369" spans="1:13" ht="15" customHeight="1" x14ac:dyDescent="0.3">
      <c r="A369" s="78">
        <v>82</v>
      </c>
      <c r="B369" s="79"/>
      <c r="C369" s="80" t="s">
        <v>629</v>
      </c>
      <c r="D369" s="80" t="s">
        <v>630</v>
      </c>
      <c r="E369" s="81">
        <v>0</v>
      </c>
      <c r="F369" s="81">
        <v>15</v>
      </c>
      <c r="G369" s="81">
        <v>0</v>
      </c>
      <c r="H369" s="81">
        <v>0</v>
      </c>
      <c r="I369" s="81">
        <v>17</v>
      </c>
      <c r="J369" s="82">
        <v>0</v>
      </c>
      <c r="K369" s="81">
        <v>0</v>
      </c>
      <c r="L369" s="81">
        <v>0</v>
      </c>
      <c r="M369" s="125">
        <f t="shared" si="176"/>
        <v>32</v>
      </c>
    </row>
    <row r="370" spans="1:13" ht="15" customHeight="1" x14ac:dyDescent="0.3">
      <c r="A370" s="78">
        <v>82</v>
      </c>
      <c r="B370" s="79"/>
      <c r="C370" s="80" t="s">
        <v>755</v>
      </c>
      <c r="D370" s="80" t="s">
        <v>756</v>
      </c>
      <c r="E370" s="81">
        <v>0</v>
      </c>
      <c r="F370" s="81">
        <v>0</v>
      </c>
      <c r="G370" s="81">
        <v>0</v>
      </c>
      <c r="H370" s="81">
        <v>0</v>
      </c>
      <c r="I370" s="81">
        <v>0</v>
      </c>
      <c r="J370" s="82">
        <v>0</v>
      </c>
      <c r="K370" s="81">
        <v>0</v>
      </c>
      <c r="L370" s="81">
        <v>0</v>
      </c>
      <c r="M370" s="125">
        <f t="shared" si="176"/>
        <v>0</v>
      </c>
    </row>
    <row r="371" spans="1:13" ht="15" customHeight="1" x14ac:dyDescent="0.3">
      <c r="A371" s="78">
        <v>82</v>
      </c>
      <c r="B371" s="79"/>
      <c r="C371" s="80" t="s">
        <v>757</v>
      </c>
      <c r="D371" s="80" t="s">
        <v>758</v>
      </c>
      <c r="E371" s="81">
        <v>0</v>
      </c>
      <c r="F371" s="81">
        <v>0</v>
      </c>
      <c r="G371" s="81">
        <v>0</v>
      </c>
      <c r="H371" s="81">
        <v>0</v>
      </c>
      <c r="I371" s="81">
        <v>0</v>
      </c>
      <c r="J371" s="82">
        <v>0</v>
      </c>
      <c r="K371" s="81">
        <v>0</v>
      </c>
      <c r="L371" s="81">
        <v>0</v>
      </c>
      <c r="M371" s="125">
        <f t="shared" si="176"/>
        <v>0</v>
      </c>
    </row>
    <row r="372" spans="1:13" ht="15" customHeight="1" x14ac:dyDescent="0.3">
      <c r="A372" s="68">
        <v>82</v>
      </c>
      <c r="B372" s="49"/>
      <c r="C372" s="53" t="s">
        <v>631</v>
      </c>
      <c r="D372" s="49" t="s">
        <v>632</v>
      </c>
      <c r="E372" s="47">
        <f t="shared" ref="E372:F372" si="211">E373+E374+E375</f>
        <v>0</v>
      </c>
      <c r="F372" s="47">
        <f t="shared" si="211"/>
        <v>0</v>
      </c>
      <c r="G372" s="47">
        <f>G373+G374+G375</f>
        <v>0</v>
      </c>
      <c r="H372" s="47">
        <f t="shared" ref="H372" si="212">H373+H374+H375</f>
        <v>0</v>
      </c>
      <c r="I372" s="47">
        <v>0</v>
      </c>
      <c r="J372" s="48">
        <f t="shared" ref="J372:K372" si="213">J373+J374+J375</f>
        <v>0</v>
      </c>
      <c r="K372" s="47">
        <f t="shared" si="213"/>
        <v>0</v>
      </c>
      <c r="L372" s="47">
        <f>L373+L374+L375</f>
        <v>0</v>
      </c>
      <c r="M372" s="125">
        <f t="shared" si="176"/>
        <v>0</v>
      </c>
    </row>
    <row r="373" spans="1:13" ht="15" customHeight="1" x14ac:dyDescent="0.3">
      <c r="A373" s="78">
        <v>82</v>
      </c>
      <c r="B373" s="79"/>
      <c r="C373" s="80" t="s">
        <v>832</v>
      </c>
      <c r="D373" s="80" t="s">
        <v>632</v>
      </c>
      <c r="E373" s="81"/>
      <c r="F373" s="81">
        <v>0</v>
      </c>
      <c r="G373" s="81">
        <v>0</v>
      </c>
      <c r="H373" s="81">
        <v>0</v>
      </c>
      <c r="I373" s="81">
        <v>0</v>
      </c>
      <c r="J373" s="82">
        <v>0</v>
      </c>
      <c r="K373" s="81">
        <v>0</v>
      </c>
      <c r="L373" s="81">
        <v>0</v>
      </c>
      <c r="M373" s="125">
        <f t="shared" si="176"/>
        <v>0</v>
      </c>
    </row>
    <row r="374" spans="1:13" ht="15" customHeight="1" x14ac:dyDescent="0.3">
      <c r="A374" s="78">
        <v>82</v>
      </c>
      <c r="B374" s="79"/>
      <c r="C374" s="80" t="s">
        <v>759</v>
      </c>
      <c r="D374" s="80" t="s">
        <v>812</v>
      </c>
      <c r="E374" s="81">
        <v>0</v>
      </c>
      <c r="F374" s="81">
        <v>0</v>
      </c>
      <c r="G374" s="81">
        <v>0</v>
      </c>
      <c r="H374" s="81">
        <v>0</v>
      </c>
      <c r="I374" s="81">
        <v>0</v>
      </c>
      <c r="J374" s="82">
        <v>0</v>
      </c>
      <c r="K374" s="81">
        <v>0</v>
      </c>
      <c r="L374" s="81">
        <v>0</v>
      </c>
      <c r="M374" s="125">
        <f t="shared" si="176"/>
        <v>0</v>
      </c>
    </row>
    <row r="375" spans="1:13" ht="15" customHeight="1" x14ac:dyDescent="0.3">
      <c r="A375" s="78">
        <v>82</v>
      </c>
      <c r="B375" s="79"/>
      <c r="C375" s="80" t="s">
        <v>847</v>
      </c>
      <c r="D375" s="80" t="s">
        <v>760</v>
      </c>
      <c r="E375" s="81">
        <v>0</v>
      </c>
      <c r="F375" s="81">
        <v>0</v>
      </c>
      <c r="G375" s="81">
        <v>0</v>
      </c>
      <c r="H375" s="81">
        <v>0</v>
      </c>
      <c r="I375" s="81">
        <v>0</v>
      </c>
      <c r="J375" s="82">
        <v>0</v>
      </c>
      <c r="K375" s="81">
        <v>0</v>
      </c>
      <c r="L375" s="81">
        <v>0</v>
      </c>
      <c r="M375" s="125">
        <f t="shared" si="176"/>
        <v>0</v>
      </c>
    </row>
    <row r="376" spans="1:13" ht="15" customHeight="1" x14ac:dyDescent="0.3">
      <c r="A376" s="68">
        <v>82</v>
      </c>
      <c r="B376" s="49"/>
      <c r="C376" s="53" t="s">
        <v>633</v>
      </c>
      <c r="D376" s="49" t="s">
        <v>634</v>
      </c>
      <c r="E376" s="47">
        <f t="shared" ref="E376:F376" si="214">E377+E378+E379+E380+E381+E382+E383+E384+E385+E386+E387+E388</f>
        <v>0</v>
      </c>
      <c r="F376" s="47">
        <f t="shared" si="214"/>
        <v>0</v>
      </c>
      <c r="G376" s="47">
        <f>G377+G378+G379+G380+G381+G382+G383+G384+G385+G386+G387+G388</f>
        <v>0</v>
      </c>
      <c r="H376" s="47">
        <f t="shared" ref="H376" si="215">H377+H378+H379+H380+H381+H382+H383+H384+H385+H386+H387+H388</f>
        <v>7</v>
      </c>
      <c r="I376" s="47">
        <v>42</v>
      </c>
      <c r="J376" s="48">
        <f t="shared" ref="J376:K376" si="216">J377+J378+J379+J380+J381+J382+J383+J384+J385+J386+J387+J388</f>
        <v>43</v>
      </c>
      <c r="K376" s="47">
        <f t="shared" si="216"/>
        <v>13</v>
      </c>
      <c r="L376" s="47">
        <f>L377+L378+L379+L380+L381+L382+L383+L384+L385+L386+L387+L388</f>
        <v>72</v>
      </c>
      <c r="M376" s="125">
        <f t="shared" si="176"/>
        <v>177</v>
      </c>
    </row>
    <row r="377" spans="1:13" ht="15" customHeight="1" x14ac:dyDescent="0.3">
      <c r="A377" s="78">
        <v>83</v>
      </c>
      <c r="B377" s="79"/>
      <c r="C377" s="80" t="s">
        <v>879</v>
      </c>
      <c r="D377" s="80" t="s">
        <v>634</v>
      </c>
      <c r="E377" s="81"/>
      <c r="F377" s="81">
        <v>0</v>
      </c>
      <c r="G377" s="81">
        <v>0</v>
      </c>
      <c r="H377" s="81">
        <v>0</v>
      </c>
      <c r="I377" s="81">
        <v>0</v>
      </c>
      <c r="J377" s="82"/>
      <c r="K377" s="81">
        <v>0</v>
      </c>
      <c r="L377" s="81">
        <v>0</v>
      </c>
      <c r="M377" s="125">
        <f t="shared" si="176"/>
        <v>0</v>
      </c>
    </row>
    <row r="378" spans="1:13" ht="15" customHeight="1" x14ac:dyDescent="0.3">
      <c r="A378" s="78">
        <v>82</v>
      </c>
      <c r="B378" s="79"/>
      <c r="C378" s="80" t="s">
        <v>635</v>
      </c>
      <c r="D378" s="80" t="s">
        <v>636</v>
      </c>
      <c r="E378" s="81">
        <v>0</v>
      </c>
      <c r="F378" s="81">
        <v>0</v>
      </c>
      <c r="G378" s="81">
        <v>0</v>
      </c>
      <c r="H378" s="81">
        <v>7</v>
      </c>
      <c r="I378" s="81">
        <v>1</v>
      </c>
      <c r="J378" s="82">
        <v>1</v>
      </c>
      <c r="K378" s="81">
        <v>0</v>
      </c>
      <c r="L378" s="81">
        <v>2</v>
      </c>
      <c r="M378" s="125">
        <f t="shared" si="176"/>
        <v>11</v>
      </c>
    </row>
    <row r="379" spans="1:13" ht="15" customHeight="1" x14ac:dyDescent="0.3">
      <c r="A379" s="78">
        <v>82</v>
      </c>
      <c r="B379" s="79"/>
      <c r="C379" s="80" t="s">
        <v>637</v>
      </c>
      <c r="D379" s="80" t="s">
        <v>638</v>
      </c>
      <c r="E379" s="81">
        <v>0</v>
      </c>
      <c r="F379" s="81">
        <v>0</v>
      </c>
      <c r="G379" s="81">
        <v>0</v>
      </c>
      <c r="H379" s="81">
        <v>0</v>
      </c>
      <c r="I379" s="81">
        <v>1</v>
      </c>
      <c r="J379" s="82">
        <v>1</v>
      </c>
      <c r="K379" s="81">
        <v>0</v>
      </c>
      <c r="L379" s="81">
        <v>1</v>
      </c>
      <c r="M379" s="125">
        <f t="shared" si="176"/>
        <v>3</v>
      </c>
    </row>
    <row r="380" spans="1:13" ht="15" customHeight="1" x14ac:dyDescent="0.3">
      <c r="A380" s="78">
        <v>82</v>
      </c>
      <c r="B380" s="79"/>
      <c r="C380" s="80" t="s">
        <v>639</v>
      </c>
      <c r="D380" s="80" t="s">
        <v>640</v>
      </c>
      <c r="E380" s="81">
        <v>0</v>
      </c>
      <c r="F380" s="81">
        <v>0</v>
      </c>
      <c r="G380" s="81">
        <v>0</v>
      </c>
      <c r="H380" s="81">
        <v>0</v>
      </c>
      <c r="I380" s="81">
        <v>8</v>
      </c>
      <c r="J380" s="82">
        <v>10</v>
      </c>
      <c r="K380" s="81">
        <v>3</v>
      </c>
      <c r="L380" s="81">
        <v>17</v>
      </c>
      <c r="M380" s="125">
        <f t="shared" si="176"/>
        <v>38</v>
      </c>
    </row>
    <row r="381" spans="1:13" ht="15" customHeight="1" x14ac:dyDescent="0.3">
      <c r="A381" s="78">
        <v>82</v>
      </c>
      <c r="B381" s="79"/>
      <c r="C381" s="80" t="s">
        <v>641</v>
      </c>
      <c r="D381" s="80" t="s">
        <v>642</v>
      </c>
      <c r="E381" s="81">
        <v>0</v>
      </c>
      <c r="F381" s="81">
        <v>0</v>
      </c>
      <c r="G381" s="81">
        <v>0</v>
      </c>
      <c r="H381" s="81">
        <v>0</v>
      </c>
      <c r="I381" s="81">
        <v>2</v>
      </c>
      <c r="J381" s="82">
        <v>2</v>
      </c>
      <c r="K381" s="81">
        <v>0</v>
      </c>
      <c r="L381" s="81">
        <v>2</v>
      </c>
      <c r="M381" s="125">
        <f t="shared" si="176"/>
        <v>6</v>
      </c>
    </row>
    <row r="382" spans="1:13" ht="15" customHeight="1" x14ac:dyDescent="0.3">
      <c r="A382" s="78">
        <v>82</v>
      </c>
      <c r="B382" s="79"/>
      <c r="C382" s="80" t="s">
        <v>643</v>
      </c>
      <c r="D382" s="80" t="s">
        <v>644</v>
      </c>
      <c r="E382" s="81">
        <v>0</v>
      </c>
      <c r="F382" s="81">
        <v>0</v>
      </c>
      <c r="G382" s="81">
        <v>0</v>
      </c>
      <c r="H382" s="81">
        <v>0</v>
      </c>
      <c r="I382" s="81">
        <v>13</v>
      </c>
      <c r="J382" s="82">
        <v>11</v>
      </c>
      <c r="K382" s="81">
        <v>4</v>
      </c>
      <c r="L382" s="81">
        <v>18</v>
      </c>
      <c r="M382" s="125">
        <f t="shared" si="176"/>
        <v>46</v>
      </c>
    </row>
    <row r="383" spans="1:13" ht="15" customHeight="1" x14ac:dyDescent="0.3">
      <c r="A383" s="78">
        <v>82</v>
      </c>
      <c r="B383" s="79"/>
      <c r="C383" s="80" t="s">
        <v>645</v>
      </c>
      <c r="D383" s="80" t="s">
        <v>646</v>
      </c>
      <c r="E383" s="81">
        <v>0</v>
      </c>
      <c r="F383" s="81">
        <v>0</v>
      </c>
      <c r="G383" s="81">
        <v>0</v>
      </c>
      <c r="H383" s="81">
        <v>0</v>
      </c>
      <c r="I383" s="81">
        <v>12</v>
      </c>
      <c r="J383" s="82">
        <v>13</v>
      </c>
      <c r="K383" s="81">
        <v>5</v>
      </c>
      <c r="L383" s="81">
        <v>26</v>
      </c>
      <c r="M383" s="125">
        <f t="shared" si="176"/>
        <v>56</v>
      </c>
    </row>
    <row r="384" spans="1:13" ht="15" customHeight="1" x14ac:dyDescent="0.3">
      <c r="A384" s="78">
        <v>82</v>
      </c>
      <c r="B384" s="79"/>
      <c r="C384" s="80" t="s">
        <v>647</v>
      </c>
      <c r="D384" s="80" t="s">
        <v>648</v>
      </c>
      <c r="E384" s="81">
        <v>0</v>
      </c>
      <c r="F384" s="81">
        <v>0</v>
      </c>
      <c r="G384" s="81">
        <v>0</v>
      </c>
      <c r="H384" s="81">
        <v>0</v>
      </c>
      <c r="I384" s="81">
        <v>4</v>
      </c>
      <c r="J384" s="82">
        <v>4</v>
      </c>
      <c r="K384" s="81">
        <v>1</v>
      </c>
      <c r="L384" s="81">
        <v>6</v>
      </c>
      <c r="M384" s="125">
        <f t="shared" si="176"/>
        <v>15</v>
      </c>
    </row>
    <row r="385" spans="1:13" ht="15" customHeight="1" x14ac:dyDescent="0.3">
      <c r="A385" s="78">
        <v>82</v>
      </c>
      <c r="B385" s="79"/>
      <c r="C385" s="80" t="s">
        <v>649</v>
      </c>
      <c r="D385" s="80" t="s">
        <v>650</v>
      </c>
      <c r="E385" s="81">
        <v>0</v>
      </c>
      <c r="F385" s="81">
        <v>0</v>
      </c>
      <c r="G385" s="81">
        <v>0</v>
      </c>
      <c r="H385" s="81">
        <v>0</v>
      </c>
      <c r="I385" s="81">
        <v>1</v>
      </c>
      <c r="J385" s="82">
        <v>1</v>
      </c>
      <c r="K385" s="81">
        <v>0</v>
      </c>
      <c r="L385" s="81">
        <v>0</v>
      </c>
      <c r="M385" s="125">
        <f t="shared" si="176"/>
        <v>2</v>
      </c>
    </row>
    <row r="386" spans="1:13" ht="15" customHeight="1" x14ac:dyDescent="0.3">
      <c r="A386" s="78">
        <v>82</v>
      </c>
      <c r="B386" s="79"/>
      <c r="C386" s="80" t="s">
        <v>820</v>
      </c>
      <c r="D386" s="80" t="s">
        <v>761</v>
      </c>
      <c r="E386" s="81">
        <v>0</v>
      </c>
      <c r="F386" s="81">
        <v>0</v>
      </c>
      <c r="G386" s="81">
        <v>0</v>
      </c>
      <c r="H386" s="81">
        <v>0</v>
      </c>
      <c r="I386" s="81">
        <v>0</v>
      </c>
      <c r="J386" s="82">
        <v>0</v>
      </c>
      <c r="K386" s="81">
        <v>0</v>
      </c>
      <c r="L386" s="81">
        <v>0</v>
      </c>
      <c r="M386" s="125">
        <f t="shared" si="176"/>
        <v>0</v>
      </c>
    </row>
    <row r="387" spans="1:13" ht="15" customHeight="1" x14ac:dyDescent="0.3">
      <c r="A387" s="78">
        <v>82</v>
      </c>
      <c r="B387" s="79"/>
      <c r="C387" s="80" t="s">
        <v>821</v>
      </c>
      <c r="D387" s="80" t="s">
        <v>762</v>
      </c>
      <c r="E387" s="81">
        <v>0</v>
      </c>
      <c r="F387" s="81">
        <v>0</v>
      </c>
      <c r="G387" s="81">
        <v>0</v>
      </c>
      <c r="H387" s="81">
        <v>0</v>
      </c>
      <c r="I387" s="81">
        <v>0</v>
      </c>
      <c r="J387" s="82">
        <v>0</v>
      </c>
      <c r="K387" s="81">
        <v>0</v>
      </c>
      <c r="L387" s="81">
        <v>0</v>
      </c>
      <c r="M387" s="125">
        <f t="shared" si="176"/>
        <v>0</v>
      </c>
    </row>
    <row r="388" spans="1:13" ht="15" customHeight="1" x14ac:dyDescent="0.3">
      <c r="A388" s="78">
        <v>82</v>
      </c>
      <c r="B388" s="79"/>
      <c r="C388" s="80" t="s">
        <v>822</v>
      </c>
      <c r="D388" s="80" t="s">
        <v>763</v>
      </c>
      <c r="E388" s="81">
        <v>0</v>
      </c>
      <c r="F388" s="81">
        <v>0</v>
      </c>
      <c r="G388" s="81">
        <v>0</v>
      </c>
      <c r="H388" s="81">
        <v>0</v>
      </c>
      <c r="I388" s="81">
        <v>0</v>
      </c>
      <c r="J388" s="82">
        <v>0</v>
      </c>
      <c r="K388" s="81">
        <v>0</v>
      </c>
      <c r="L388" s="81">
        <v>0</v>
      </c>
      <c r="M388" s="125">
        <f t="shared" si="176"/>
        <v>0</v>
      </c>
    </row>
    <row r="389" spans="1:13" ht="15" customHeight="1" x14ac:dyDescent="0.3">
      <c r="A389" s="77">
        <v>82</v>
      </c>
      <c r="B389" s="49"/>
      <c r="C389" s="53" t="s">
        <v>814</v>
      </c>
      <c r="D389" s="53" t="s">
        <v>815</v>
      </c>
      <c r="E389" s="75">
        <v>0</v>
      </c>
      <c r="F389" s="75">
        <v>0</v>
      </c>
      <c r="G389" s="75">
        <v>9</v>
      </c>
      <c r="H389" s="75">
        <v>2</v>
      </c>
      <c r="I389" s="75">
        <v>0</v>
      </c>
      <c r="J389" s="76">
        <v>1</v>
      </c>
      <c r="K389" s="75">
        <v>1</v>
      </c>
      <c r="L389" s="75">
        <v>1</v>
      </c>
      <c r="M389" s="125">
        <f t="shared" si="176"/>
        <v>14</v>
      </c>
    </row>
    <row r="390" spans="1:13" ht="15" customHeight="1" x14ac:dyDescent="0.3">
      <c r="A390" s="85">
        <v>85</v>
      </c>
      <c r="B390" s="86" t="s">
        <v>693</v>
      </c>
      <c r="C390" s="86"/>
      <c r="D390" s="86"/>
      <c r="E390" s="87">
        <f t="shared" ref="E390:F390" si="217">E391+E395+E399+E400+E406+E407+E408+E409+E410+E411+E412+E413+E414+E415+E416+E417+E418+E419</f>
        <v>45</v>
      </c>
      <c r="F390" s="87">
        <f t="shared" si="217"/>
        <v>9</v>
      </c>
      <c r="G390" s="87">
        <f>G391+G395+G399+G400+G406+G407+G408+G409+G410+G411+G412+G413+G414+G415+G416+G417+G418+G419</f>
        <v>22</v>
      </c>
      <c r="H390" s="87">
        <f t="shared" ref="H390" si="218">H391+H395+H399+H400+H406+H407+H408+H409+H410+H411+H412+H413+H414+H415+H416+H417+H418+H419</f>
        <v>7</v>
      </c>
      <c r="I390" s="87">
        <f t="shared" ref="I390" si="219">I391+I395+I399+I400+I406+I407+I408+I409+I410+I411+I412+I413+I414+I415+I416+I417+I418+I419</f>
        <v>9</v>
      </c>
      <c r="J390" s="88">
        <f t="shared" ref="J390:K390" si="220">J391+J395+J399+J400+J406+J407+J408+J409+J410+J411+J412+J413+J414+J415+J416+J417+J418+J419</f>
        <v>5</v>
      </c>
      <c r="K390" s="87">
        <f t="shared" si="220"/>
        <v>8</v>
      </c>
      <c r="L390" s="87">
        <f>L391+L395+L399+L400+L406+L407+L408+L409+L410+L411+L412+L413+L414+L415+L416+L417+L418+L419</f>
        <v>9</v>
      </c>
      <c r="M390" s="89">
        <f t="shared" si="176"/>
        <v>114</v>
      </c>
    </row>
    <row r="391" spans="1:13" ht="15" customHeight="1" x14ac:dyDescent="0.3">
      <c r="A391" s="68">
        <v>85</v>
      </c>
      <c r="B391" s="45"/>
      <c r="C391" s="53" t="s">
        <v>694</v>
      </c>
      <c r="D391" s="53" t="s">
        <v>695</v>
      </c>
      <c r="E391" s="47">
        <f t="shared" ref="E391" si="221">E392+E393+E394</f>
        <v>0</v>
      </c>
      <c r="F391" s="47">
        <f>F392+F393+F394</f>
        <v>0</v>
      </c>
      <c r="G391" s="47">
        <f>G392+G393+G394</f>
        <v>0</v>
      </c>
      <c r="H391" s="47">
        <f t="shared" ref="H391" si="222">H392+H393+H394</f>
        <v>0</v>
      </c>
      <c r="I391" s="47">
        <v>5</v>
      </c>
      <c r="J391" s="48">
        <f t="shared" ref="J391:K391" si="223">J392+J393+J394</f>
        <v>0</v>
      </c>
      <c r="K391" s="47">
        <f t="shared" si="223"/>
        <v>0</v>
      </c>
      <c r="L391" s="47">
        <f>L392+L393+L394</f>
        <v>8</v>
      </c>
      <c r="M391" s="125">
        <f t="shared" si="176"/>
        <v>13</v>
      </c>
    </row>
    <row r="392" spans="1:13" ht="15" customHeight="1" x14ac:dyDescent="0.3">
      <c r="A392" s="78">
        <v>85</v>
      </c>
      <c r="B392" s="79"/>
      <c r="C392" s="80" t="s">
        <v>696</v>
      </c>
      <c r="D392" s="80" t="s">
        <v>697</v>
      </c>
      <c r="E392" s="81">
        <v>0</v>
      </c>
      <c r="F392" s="81">
        <v>0</v>
      </c>
      <c r="G392" s="81">
        <v>0</v>
      </c>
      <c r="H392" s="81">
        <v>0</v>
      </c>
      <c r="I392" s="81">
        <v>5</v>
      </c>
      <c r="J392" s="82">
        <v>0</v>
      </c>
      <c r="K392" s="81">
        <v>0</v>
      </c>
      <c r="L392" s="81">
        <v>8</v>
      </c>
      <c r="M392" s="125">
        <f t="shared" si="176"/>
        <v>13</v>
      </c>
    </row>
    <row r="393" spans="1:13" ht="15" customHeight="1" x14ac:dyDescent="0.3">
      <c r="A393" s="78">
        <v>85</v>
      </c>
      <c r="B393" s="79"/>
      <c r="C393" s="80" t="s">
        <v>698</v>
      </c>
      <c r="D393" s="80" t="s">
        <v>699</v>
      </c>
      <c r="E393" s="81">
        <v>0</v>
      </c>
      <c r="F393" s="81">
        <v>0</v>
      </c>
      <c r="G393" s="81">
        <v>0</v>
      </c>
      <c r="H393" s="81">
        <v>0</v>
      </c>
      <c r="I393" s="81">
        <v>0</v>
      </c>
      <c r="J393" s="82">
        <v>0</v>
      </c>
      <c r="K393" s="81">
        <v>0</v>
      </c>
      <c r="L393" s="81">
        <v>0</v>
      </c>
      <c r="M393" s="125">
        <f t="shared" si="176"/>
        <v>0</v>
      </c>
    </row>
    <row r="394" spans="1:13" ht="15" customHeight="1" x14ac:dyDescent="0.3">
      <c r="A394" s="78">
        <v>85</v>
      </c>
      <c r="B394" s="79"/>
      <c r="C394" s="80" t="s">
        <v>700</v>
      </c>
      <c r="D394" s="80" t="s">
        <v>701</v>
      </c>
      <c r="E394" s="81">
        <v>0</v>
      </c>
      <c r="F394" s="81">
        <v>0</v>
      </c>
      <c r="G394" s="81">
        <v>0</v>
      </c>
      <c r="H394" s="81">
        <v>0</v>
      </c>
      <c r="I394" s="81">
        <v>0</v>
      </c>
      <c r="J394" s="82">
        <v>0</v>
      </c>
      <c r="K394" s="81">
        <v>0</v>
      </c>
      <c r="L394" s="81">
        <v>0</v>
      </c>
      <c r="M394" s="125">
        <f t="shared" ref="M394:M457" si="224">SUM(E394:L394)</f>
        <v>0</v>
      </c>
    </row>
    <row r="395" spans="1:13" ht="15" customHeight="1" x14ac:dyDescent="0.3">
      <c r="A395" s="68">
        <v>85</v>
      </c>
      <c r="B395" s="45"/>
      <c r="C395" s="106" t="s">
        <v>702</v>
      </c>
      <c r="D395" s="106" t="s">
        <v>703</v>
      </c>
      <c r="E395" s="47">
        <f t="shared" ref="E395" si="225">E396+E397+E398</f>
        <v>0</v>
      </c>
      <c r="F395" s="47">
        <f>F396+F397+F398</f>
        <v>1</v>
      </c>
      <c r="G395" s="47">
        <f>G396+G397+G398</f>
        <v>0</v>
      </c>
      <c r="H395" s="47">
        <f t="shared" ref="H395" si="226">H396+H397+H398</f>
        <v>0</v>
      </c>
      <c r="I395" s="47">
        <f t="shared" ref="I395" si="227">I396+I397+I398</f>
        <v>0</v>
      </c>
      <c r="J395" s="48">
        <f t="shared" ref="J395:K395" si="228">J396+J397+J398</f>
        <v>0</v>
      </c>
      <c r="K395" s="47">
        <f t="shared" si="228"/>
        <v>0</v>
      </c>
      <c r="L395" s="47">
        <f>L396+L397+L398</f>
        <v>0</v>
      </c>
      <c r="M395" s="125">
        <f t="shared" si="224"/>
        <v>1</v>
      </c>
    </row>
    <row r="396" spans="1:13" ht="15" customHeight="1" x14ac:dyDescent="0.3">
      <c r="A396" s="78">
        <v>85</v>
      </c>
      <c r="B396" s="79"/>
      <c r="C396" s="80" t="s">
        <v>704</v>
      </c>
      <c r="D396" s="80" t="s">
        <v>705</v>
      </c>
      <c r="E396" s="81">
        <v>0</v>
      </c>
      <c r="F396" s="81">
        <v>0</v>
      </c>
      <c r="G396" s="81">
        <v>0</v>
      </c>
      <c r="H396" s="81">
        <v>0</v>
      </c>
      <c r="I396" s="81">
        <v>0</v>
      </c>
      <c r="J396" s="82">
        <v>0</v>
      </c>
      <c r="K396" s="81">
        <v>0</v>
      </c>
      <c r="L396" s="81">
        <v>0</v>
      </c>
      <c r="M396" s="125">
        <f t="shared" si="224"/>
        <v>0</v>
      </c>
    </row>
    <row r="397" spans="1:13" ht="15" customHeight="1" x14ac:dyDescent="0.3">
      <c r="A397" s="78">
        <v>85</v>
      </c>
      <c r="B397" s="79"/>
      <c r="C397" s="80" t="s">
        <v>706</v>
      </c>
      <c r="D397" s="80" t="s">
        <v>707</v>
      </c>
      <c r="E397" s="81">
        <v>0</v>
      </c>
      <c r="F397" s="81">
        <v>1</v>
      </c>
      <c r="G397" s="81">
        <v>0</v>
      </c>
      <c r="H397" s="81">
        <v>0</v>
      </c>
      <c r="I397" s="81">
        <v>0</v>
      </c>
      <c r="J397" s="82">
        <v>0</v>
      </c>
      <c r="K397" s="81">
        <v>0</v>
      </c>
      <c r="L397" s="81">
        <v>0</v>
      </c>
      <c r="M397" s="125">
        <f t="shared" si="224"/>
        <v>1</v>
      </c>
    </row>
    <row r="398" spans="1:13" ht="15" customHeight="1" x14ac:dyDescent="0.3">
      <c r="A398" s="78">
        <v>85</v>
      </c>
      <c r="B398" s="79"/>
      <c r="C398" s="80" t="s">
        <v>708</v>
      </c>
      <c r="D398" s="80" t="s">
        <v>709</v>
      </c>
      <c r="E398" s="81">
        <v>0</v>
      </c>
      <c r="F398" s="81">
        <v>0</v>
      </c>
      <c r="G398" s="81">
        <v>0</v>
      </c>
      <c r="H398" s="81">
        <v>0</v>
      </c>
      <c r="I398" s="81">
        <v>0</v>
      </c>
      <c r="J398" s="82">
        <v>0</v>
      </c>
      <c r="K398" s="81">
        <v>0</v>
      </c>
      <c r="L398" s="81">
        <v>0</v>
      </c>
      <c r="M398" s="125">
        <f t="shared" si="224"/>
        <v>0</v>
      </c>
    </row>
    <row r="399" spans="1:13" ht="15" customHeight="1" x14ac:dyDescent="0.3">
      <c r="A399" s="68">
        <v>85</v>
      </c>
      <c r="B399" s="45"/>
      <c r="C399" s="53" t="s">
        <v>710</v>
      </c>
      <c r="D399" s="53" t="s">
        <v>711</v>
      </c>
      <c r="E399" s="47">
        <v>2</v>
      </c>
      <c r="F399" s="47">
        <v>0</v>
      </c>
      <c r="G399" s="47">
        <v>0</v>
      </c>
      <c r="H399" s="75">
        <v>0</v>
      </c>
      <c r="I399" s="47">
        <v>0</v>
      </c>
      <c r="J399" s="48"/>
      <c r="K399" s="47">
        <v>0</v>
      </c>
      <c r="L399" s="47">
        <v>0</v>
      </c>
      <c r="M399" s="125">
        <f t="shared" si="224"/>
        <v>2</v>
      </c>
    </row>
    <row r="400" spans="1:13" ht="15" customHeight="1" x14ac:dyDescent="0.3">
      <c r="A400" s="110">
        <v>85</v>
      </c>
      <c r="B400" s="121"/>
      <c r="C400" s="53" t="s">
        <v>749</v>
      </c>
      <c r="D400" s="53" t="s">
        <v>656</v>
      </c>
      <c r="E400" s="47">
        <f t="shared" ref="E400" si="229">E401+E402+E403+E404+E405</f>
        <v>0</v>
      </c>
      <c r="F400" s="47">
        <f>F401+F402+F403+F404+F405</f>
        <v>0</v>
      </c>
      <c r="G400" s="47">
        <f>G401+G402+G403+G404+G405</f>
        <v>9</v>
      </c>
      <c r="H400" s="47">
        <f t="shared" ref="H400" si="230">H401+H402+H403+H404+H405</f>
        <v>0</v>
      </c>
      <c r="I400" s="47">
        <v>0</v>
      </c>
      <c r="J400" s="48">
        <f t="shared" ref="J400:K400" si="231">J401+J402+J403+J404+J405</f>
        <v>0</v>
      </c>
      <c r="K400" s="47">
        <f t="shared" si="231"/>
        <v>1</v>
      </c>
      <c r="L400" s="47">
        <f>L401+L402+L403+L404+L405</f>
        <v>1</v>
      </c>
      <c r="M400" s="125">
        <f t="shared" si="224"/>
        <v>11</v>
      </c>
    </row>
    <row r="401" spans="1:13" ht="15" customHeight="1" x14ac:dyDescent="0.3">
      <c r="A401" s="78">
        <v>85</v>
      </c>
      <c r="B401" s="79"/>
      <c r="C401" s="80" t="s">
        <v>750</v>
      </c>
      <c r="D401" s="80" t="s">
        <v>657</v>
      </c>
      <c r="E401" s="81">
        <v>0</v>
      </c>
      <c r="F401" s="81">
        <v>0</v>
      </c>
      <c r="G401" s="81">
        <v>0</v>
      </c>
      <c r="H401" s="81">
        <v>0</v>
      </c>
      <c r="I401" s="81">
        <v>0</v>
      </c>
      <c r="J401" s="82">
        <v>0</v>
      </c>
      <c r="K401" s="81">
        <v>0</v>
      </c>
      <c r="L401" s="81">
        <v>0</v>
      </c>
      <c r="M401" s="125">
        <f t="shared" si="224"/>
        <v>0</v>
      </c>
    </row>
    <row r="402" spans="1:13" ht="15" customHeight="1" x14ac:dyDescent="0.3">
      <c r="A402" s="78">
        <v>85</v>
      </c>
      <c r="B402" s="79"/>
      <c r="C402" s="80" t="s">
        <v>751</v>
      </c>
      <c r="D402" s="80" t="s">
        <v>658</v>
      </c>
      <c r="E402" s="81">
        <v>0</v>
      </c>
      <c r="F402" s="81">
        <v>0</v>
      </c>
      <c r="G402" s="81">
        <v>0</v>
      </c>
      <c r="H402" s="81">
        <v>0</v>
      </c>
      <c r="I402" s="81">
        <v>0</v>
      </c>
      <c r="J402" s="82">
        <v>0</v>
      </c>
      <c r="K402" s="81">
        <v>1</v>
      </c>
      <c r="L402" s="81">
        <v>1</v>
      </c>
      <c r="M402" s="125">
        <f t="shared" si="224"/>
        <v>2</v>
      </c>
    </row>
    <row r="403" spans="1:13" ht="15" customHeight="1" x14ac:dyDescent="0.3">
      <c r="A403" s="78">
        <v>85</v>
      </c>
      <c r="B403" s="79"/>
      <c r="C403" s="80" t="s">
        <v>752</v>
      </c>
      <c r="D403" s="80" t="s">
        <v>659</v>
      </c>
      <c r="E403" s="81">
        <v>0</v>
      </c>
      <c r="F403" s="81">
        <v>0</v>
      </c>
      <c r="G403" s="81">
        <v>0</v>
      </c>
      <c r="H403" s="81">
        <v>0</v>
      </c>
      <c r="I403" s="81">
        <v>0</v>
      </c>
      <c r="J403" s="82">
        <v>0</v>
      </c>
      <c r="K403" s="81">
        <v>0</v>
      </c>
      <c r="L403" s="81">
        <v>0</v>
      </c>
      <c r="M403" s="125">
        <f t="shared" si="224"/>
        <v>0</v>
      </c>
    </row>
    <row r="404" spans="1:13" ht="15" customHeight="1" x14ac:dyDescent="0.3">
      <c r="A404" s="78">
        <v>85</v>
      </c>
      <c r="B404" s="79"/>
      <c r="C404" s="80" t="s">
        <v>753</v>
      </c>
      <c r="D404" s="80" t="s">
        <v>660</v>
      </c>
      <c r="E404" s="81">
        <v>0</v>
      </c>
      <c r="F404" s="81">
        <v>0</v>
      </c>
      <c r="G404" s="81">
        <v>0</v>
      </c>
      <c r="H404" s="81">
        <v>0</v>
      </c>
      <c r="I404" s="81">
        <v>0</v>
      </c>
      <c r="J404" s="82">
        <v>0</v>
      </c>
      <c r="K404" s="81">
        <v>0</v>
      </c>
      <c r="L404" s="81">
        <v>0</v>
      </c>
      <c r="M404" s="125">
        <f t="shared" si="224"/>
        <v>0</v>
      </c>
    </row>
    <row r="405" spans="1:13" ht="15" customHeight="1" x14ac:dyDescent="0.3">
      <c r="A405" s="78">
        <v>85</v>
      </c>
      <c r="B405" s="79"/>
      <c r="C405" s="80" t="s">
        <v>754</v>
      </c>
      <c r="D405" s="80" t="s">
        <v>661</v>
      </c>
      <c r="E405" s="81">
        <v>0</v>
      </c>
      <c r="F405" s="81">
        <v>0</v>
      </c>
      <c r="G405" s="81">
        <v>9</v>
      </c>
      <c r="H405" s="81">
        <v>0</v>
      </c>
      <c r="I405" s="81">
        <v>0</v>
      </c>
      <c r="J405" s="82">
        <v>0</v>
      </c>
      <c r="K405" s="81">
        <v>0</v>
      </c>
      <c r="L405" s="81">
        <v>0</v>
      </c>
      <c r="M405" s="125">
        <f t="shared" si="224"/>
        <v>9</v>
      </c>
    </row>
    <row r="406" spans="1:13" ht="15" customHeight="1" x14ac:dyDescent="0.3">
      <c r="A406" s="68">
        <v>85</v>
      </c>
      <c r="B406" s="121"/>
      <c r="C406" s="46" t="s">
        <v>767</v>
      </c>
      <c r="D406" s="46" t="s">
        <v>768</v>
      </c>
      <c r="E406" s="47">
        <v>0</v>
      </c>
      <c r="F406" s="47">
        <v>0</v>
      </c>
      <c r="G406" s="47">
        <v>0</v>
      </c>
      <c r="H406" s="75">
        <v>0</v>
      </c>
      <c r="I406" s="47">
        <v>0</v>
      </c>
      <c r="J406" s="48">
        <v>0</v>
      </c>
      <c r="K406" s="47">
        <v>0</v>
      </c>
      <c r="L406" s="49">
        <v>0</v>
      </c>
      <c r="M406" s="125">
        <f t="shared" si="224"/>
        <v>0</v>
      </c>
    </row>
    <row r="407" spans="1:13" ht="15" customHeight="1" x14ac:dyDescent="0.3">
      <c r="A407" s="68">
        <v>85</v>
      </c>
      <c r="B407" s="121"/>
      <c r="C407" s="94" t="s">
        <v>765</v>
      </c>
      <c r="D407" s="107" t="s">
        <v>766</v>
      </c>
      <c r="E407" s="75">
        <v>0</v>
      </c>
      <c r="F407" s="75">
        <v>0</v>
      </c>
      <c r="G407" s="75">
        <v>0</v>
      </c>
      <c r="H407" s="75">
        <v>0</v>
      </c>
      <c r="I407" s="75">
        <v>0</v>
      </c>
      <c r="J407" s="76">
        <v>0</v>
      </c>
      <c r="K407" s="75">
        <v>0</v>
      </c>
      <c r="L407" s="49">
        <v>0</v>
      </c>
      <c r="M407" s="125">
        <f t="shared" si="224"/>
        <v>0</v>
      </c>
    </row>
    <row r="408" spans="1:13" ht="15" customHeight="1" x14ac:dyDescent="0.3">
      <c r="A408" s="68">
        <v>85</v>
      </c>
      <c r="B408" s="45"/>
      <c r="C408" s="53" t="s">
        <v>819</v>
      </c>
      <c r="D408" s="53" t="s">
        <v>712</v>
      </c>
      <c r="E408" s="47">
        <v>0</v>
      </c>
      <c r="F408" s="47">
        <v>8</v>
      </c>
      <c r="G408" s="47">
        <v>0</v>
      </c>
      <c r="H408" s="47">
        <v>2</v>
      </c>
      <c r="I408" s="47">
        <v>0</v>
      </c>
      <c r="J408" s="48">
        <v>0</v>
      </c>
      <c r="K408" s="47">
        <v>0</v>
      </c>
      <c r="L408" s="49">
        <v>0</v>
      </c>
      <c r="M408" s="125">
        <f t="shared" si="224"/>
        <v>10</v>
      </c>
    </row>
    <row r="409" spans="1:13" ht="15" customHeight="1" x14ac:dyDescent="0.3">
      <c r="A409" s="68">
        <v>85</v>
      </c>
      <c r="B409" s="113"/>
      <c r="C409" s="53" t="s">
        <v>713</v>
      </c>
      <c r="D409" s="49" t="s">
        <v>714</v>
      </c>
      <c r="E409" s="47">
        <v>7</v>
      </c>
      <c r="F409" s="47">
        <v>0</v>
      </c>
      <c r="G409" s="47">
        <v>12</v>
      </c>
      <c r="H409" s="47">
        <v>2</v>
      </c>
      <c r="I409" s="47">
        <v>4</v>
      </c>
      <c r="J409" s="48">
        <v>5</v>
      </c>
      <c r="K409" s="47">
        <v>5</v>
      </c>
      <c r="L409" s="49">
        <v>0</v>
      </c>
      <c r="M409" s="125">
        <f t="shared" si="224"/>
        <v>35</v>
      </c>
    </row>
    <row r="410" spans="1:13" ht="15" customHeight="1" x14ac:dyDescent="0.3">
      <c r="A410" s="68">
        <v>85</v>
      </c>
      <c r="B410" s="49"/>
      <c r="C410" s="94" t="s">
        <v>715</v>
      </c>
      <c r="D410" s="107" t="s">
        <v>716</v>
      </c>
      <c r="E410" s="75">
        <v>5</v>
      </c>
      <c r="F410" s="75">
        <v>0</v>
      </c>
      <c r="G410" s="75">
        <v>0</v>
      </c>
      <c r="H410" s="75">
        <v>0</v>
      </c>
      <c r="I410" s="75">
        <v>0</v>
      </c>
      <c r="J410" s="76">
        <v>0</v>
      </c>
      <c r="K410" s="75">
        <v>0</v>
      </c>
      <c r="L410" s="49">
        <v>0</v>
      </c>
      <c r="M410" s="125">
        <f t="shared" si="224"/>
        <v>5</v>
      </c>
    </row>
    <row r="411" spans="1:13" ht="15" customHeight="1" x14ac:dyDescent="0.3">
      <c r="A411" s="68">
        <v>85</v>
      </c>
      <c r="B411" s="113"/>
      <c r="C411" s="53" t="s">
        <v>717</v>
      </c>
      <c r="D411" s="53" t="s">
        <v>718</v>
      </c>
      <c r="E411" s="47">
        <v>2</v>
      </c>
      <c r="F411" s="47">
        <v>0</v>
      </c>
      <c r="G411" s="47">
        <v>1</v>
      </c>
      <c r="H411" s="75">
        <v>0</v>
      </c>
      <c r="I411" s="47">
        <v>0</v>
      </c>
      <c r="J411" s="48">
        <v>0</v>
      </c>
      <c r="K411" s="47">
        <v>0</v>
      </c>
      <c r="L411" s="49">
        <v>0</v>
      </c>
      <c r="M411" s="125">
        <f t="shared" si="224"/>
        <v>3</v>
      </c>
    </row>
    <row r="412" spans="1:13" ht="15" customHeight="1" x14ac:dyDescent="0.3">
      <c r="A412" s="68">
        <v>85</v>
      </c>
      <c r="B412" s="113"/>
      <c r="C412" s="53" t="s">
        <v>719</v>
      </c>
      <c r="D412" s="49" t="s">
        <v>720</v>
      </c>
      <c r="E412" s="75">
        <v>7</v>
      </c>
      <c r="F412" s="75">
        <v>0</v>
      </c>
      <c r="G412" s="75">
        <v>0</v>
      </c>
      <c r="H412" s="75">
        <v>0</v>
      </c>
      <c r="I412" s="75">
        <v>0</v>
      </c>
      <c r="J412" s="76">
        <v>0</v>
      </c>
      <c r="K412" s="75">
        <v>2</v>
      </c>
      <c r="L412" s="49">
        <v>0</v>
      </c>
      <c r="M412" s="125">
        <f t="shared" si="224"/>
        <v>9</v>
      </c>
    </row>
    <row r="413" spans="1:13" ht="15" customHeight="1" x14ac:dyDescent="0.3">
      <c r="A413" s="68">
        <v>85</v>
      </c>
      <c r="B413" s="113"/>
      <c r="C413" s="53" t="s">
        <v>721</v>
      </c>
      <c r="D413" s="53" t="s">
        <v>722</v>
      </c>
      <c r="E413" s="47">
        <v>5</v>
      </c>
      <c r="F413" s="75">
        <v>0</v>
      </c>
      <c r="G413" s="47">
        <v>0</v>
      </c>
      <c r="H413" s="75">
        <v>0</v>
      </c>
      <c r="I413" s="47">
        <v>0</v>
      </c>
      <c r="J413" s="48">
        <v>0</v>
      </c>
      <c r="K413" s="47">
        <v>0</v>
      </c>
      <c r="L413" s="49">
        <v>0</v>
      </c>
      <c r="M413" s="125">
        <f t="shared" si="224"/>
        <v>5</v>
      </c>
    </row>
    <row r="414" spans="1:13" ht="15" customHeight="1" x14ac:dyDescent="0.3">
      <c r="A414" s="68">
        <v>85</v>
      </c>
      <c r="B414" s="113"/>
      <c r="C414" s="46" t="s">
        <v>723</v>
      </c>
      <c r="D414" s="46" t="s">
        <v>724</v>
      </c>
      <c r="E414" s="75">
        <v>2</v>
      </c>
      <c r="F414" s="75">
        <v>0</v>
      </c>
      <c r="G414" s="75">
        <v>0</v>
      </c>
      <c r="H414" s="75">
        <v>3</v>
      </c>
      <c r="I414" s="75">
        <v>0</v>
      </c>
      <c r="J414" s="76">
        <v>0</v>
      </c>
      <c r="K414" s="75">
        <v>0</v>
      </c>
      <c r="L414" s="49">
        <v>0</v>
      </c>
      <c r="M414" s="125">
        <f t="shared" si="224"/>
        <v>5</v>
      </c>
    </row>
    <row r="415" spans="1:13" ht="15" customHeight="1" x14ac:dyDescent="0.3">
      <c r="A415" s="68">
        <v>85</v>
      </c>
      <c r="B415" s="49"/>
      <c r="C415" s="94" t="s">
        <v>725</v>
      </c>
      <c r="D415" s="107" t="s">
        <v>726</v>
      </c>
      <c r="E415" s="47">
        <v>2</v>
      </c>
      <c r="F415" s="75">
        <v>0</v>
      </c>
      <c r="G415" s="47">
        <v>0</v>
      </c>
      <c r="H415" s="75">
        <v>0</v>
      </c>
      <c r="I415" s="47">
        <v>0</v>
      </c>
      <c r="J415" s="48">
        <v>0</v>
      </c>
      <c r="K415" s="47">
        <v>0</v>
      </c>
      <c r="L415" s="49">
        <v>0</v>
      </c>
      <c r="M415" s="125">
        <f t="shared" si="224"/>
        <v>2</v>
      </c>
    </row>
    <row r="416" spans="1:13" ht="15" customHeight="1" x14ac:dyDescent="0.3">
      <c r="A416" s="68">
        <v>85</v>
      </c>
      <c r="B416" s="49"/>
      <c r="C416" s="94" t="s">
        <v>727</v>
      </c>
      <c r="D416" s="107" t="s">
        <v>728</v>
      </c>
      <c r="E416" s="75">
        <v>2</v>
      </c>
      <c r="F416" s="75">
        <v>0</v>
      </c>
      <c r="G416" s="75">
        <v>0</v>
      </c>
      <c r="H416" s="75">
        <v>0</v>
      </c>
      <c r="I416" s="75">
        <v>0</v>
      </c>
      <c r="J416" s="76">
        <v>0</v>
      </c>
      <c r="K416" s="75">
        <v>0</v>
      </c>
      <c r="L416" s="49">
        <v>0</v>
      </c>
      <c r="M416" s="125">
        <f t="shared" si="224"/>
        <v>2</v>
      </c>
    </row>
    <row r="417" spans="1:13" ht="15" customHeight="1" x14ac:dyDescent="0.3">
      <c r="A417" s="68">
        <v>85</v>
      </c>
      <c r="B417" s="113"/>
      <c r="C417" s="122" t="s">
        <v>729</v>
      </c>
      <c r="D417" s="46" t="s">
        <v>730</v>
      </c>
      <c r="E417" s="47">
        <v>1</v>
      </c>
      <c r="F417" s="75">
        <v>0</v>
      </c>
      <c r="G417" s="47">
        <v>0</v>
      </c>
      <c r="H417" s="75">
        <v>0</v>
      </c>
      <c r="I417" s="47">
        <v>0</v>
      </c>
      <c r="J417" s="48">
        <v>0</v>
      </c>
      <c r="K417" s="47">
        <v>0</v>
      </c>
      <c r="L417" s="49">
        <v>0</v>
      </c>
      <c r="M417" s="125">
        <f t="shared" si="224"/>
        <v>1</v>
      </c>
    </row>
    <row r="418" spans="1:13" ht="15" customHeight="1" x14ac:dyDescent="0.3">
      <c r="A418" s="68">
        <v>85</v>
      </c>
      <c r="B418" s="49"/>
      <c r="C418" s="94" t="s">
        <v>731</v>
      </c>
      <c r="D418" s="107" t="s">
        <v>732</v>
      </c>
      <c r="E418" s="47">
        <v>8</v>
      </c>
      <c r="F418" s="75">
        <v>0</v>
      </c>
      <c r="G418" s="47">
        <v>0</v>
      </c>
      <c r="H418" s="75">
        <v>0</v>
      </c>
      <c r="I418" s="47">
        <v>0</v>
      </c>
      <c r="J418" s="48">
        <v>0</v>
      </c>
      <c r="K418" s="47">
        <v>0</v>
      </c>
      <c r="L418" s="49">
        <v>0</v>
      </c>
      <c r="M418" s="125">
        <f t="shared" si="224"/>
        <v>8</v>
      </c>
    </row>
    <row r="419" spans="1:13" ht="15" customHeight="1" x14ac:dyDescent="0.3">
      <c r="A419" s="68">
        <v>85</v>
      </c>
      <c r="B419" s="113"/>
      <c r="C419" s="53" t="s">
        <v>733</v>
      </c>
      <c r="D419" s="53" t="s">
        <v>734</v>
      </c>
      <c r="E419" s="75">
        <v>2</v>
      </c>
      <c r="F419" s="75">
        <v>0</v>
      </c>
      <c r="G419" s="75">
        <v>0</v>
      </c>
      <c r="H419" s="75">
        <v>0</v>
      </c>
      <c r="I419" s="75">
        <v>0</v>
      </c>
      <c r="J419" s="76">
        <v>0</v>
      </c>
      <c r="K419" s="75">
        <v>0</v>
      </c>
      <c r="L419" s="49">
        <v>0</v>
      </c>
      <c r="M419" s="125">
        <f t="shared" si="224"/>
        <v>2</v>
      </c>
    </row>
    <row r="420" spans="1:13" ht="15" customHeight="1" x14ac:dyDescent="0.3">
      <c r="A420" s="85">
        <v>86</v>
      </c>
      <c r="B420" s="86" t="s">
        <v>813</v>
      </c>
      <c r="C420" s="86"/>
      <c r="D420" s="86"/>
      <c r="E420" s="87">
        <f t="shared" ref="E420:F420" si="232">E421+E422+E423+E424+E425+E426+E427+E428+E429+E430+E431+E432+E433+E434+E435++E436+E440+E441+E447+E448+E449+E455+E456+E457</f>
        <v>170</v>
      </c>
      <c r="F420" s="87">
        <f t="shared" si="232"/>
        <v>52</v>
      </c>
      <c r="G420" s="87">
        <f>G421+G422+G423+G424+G425+G426+G427+G428+G429+G430+G431+G432+G433+G434+G435++G436+G440+G441+G447+G448+G449+G455+G456+G457</f>
        <v>132</v>
      </c>
      <c r="H420" s="87">
        <f t="shared" ref="H420" si="233">H421+H422+H423+H424+H425+H426+H427+H428+H429+H430+H431+H432+H433+H434+H435++H436+H440+H441+H447+H448+H449+H455+H456+H457</f>
        <v>139</v>
      </c>
      <c r="I420" s="87">
        <f t="shared" ref="I420" si="234">I421+I422+I423+I424+I425+I426+I427+I428+I429+I430+I431+I432+I433+I434+I435++I436+I440+I441+I447+I448+I449+I455+I456+I457</f>
        <v>192</v>
      </c>
      <c r="J420" s="88">
        <f t="shared" ref="J420:K420" si="235">J421+J422+J423+J424+J425+J426+J427+J428+J429+J430+J431+J432+J433+J434+J435++J436+J440+J441+J447+J448+J449+J455+J456+J457</f>
        <v>201</v>
      </c>
      <c r="K420" s="87">
        <f t="shared" si="235"/>
        <v>193</v>
      </c>
      <c r="L420" s="87">
        <f>L421+L422+L423+L424+L425+L426+L427+L428+L429+L430+L431+L432+L433+L434+L435++L436+L440+L441+L447+L448+L449+L455+L456+L457</f>
        <v>141</v>
      </c>
      <c r="M420" s="89">
        <f t="shared" si="224"/>
        <v>1220</v>
      </c>
    </row>
    <row r="421" spans="1:13" ht="15" customHeight="1" x14ac:dyDescent="0.3">
      <c r="A421" s="68">
        <v>86</v>
      </c>
      <c r="B421" s="113"/>
      <c r="C421" s="94" t="s">
        <v>774</v>
      </c>
      <c r="D421" s="94" t="s">
        <v>775</v>
      </c>
      <c r="E421" s="47">
        <v>14</v>
      </c>
      <c r="F421" s="47">
        <v>0</v>
      </c>
      <c r="G421" s="47">
        <v>9</v>
      </c>
      <c r="H421" s="47">
        <v>9</v>
      </c>
      <c r="I421" s="47">
        <v>16</v>
      </c>
      <c r="J421" s="48">
        <v>10</v>
      </c>
      <c r="K421" s="47">
        <v>16</v>
      </c>
      <c r="L421" s="49">
        <v>5</v>
      </c>
      <c r="M421" s="125">
        <f t="shared" si="224"/>
        <v>79</v>
      </c>
    </row>
    <row r="422" spans="1:13" ht="15" customHeight="1" x14ac:dyDescent="0.3">
      <c r="A422" s="68">
        <v>86</v>
      </c>
      <c r="B422" s="113"/>
      <c r="C422" s="94" t="s">
        <v>770</v>
      </c>
      <c r="D422" s="94" t="s">
        <v>771</v>
      </c>
      <c r="E422" s="47">
        <v>9</v>
      </c>
      <c r="F422" s="47">
        <v>0</v>
      </c>
      <c r="G422" s="47">
        <v>6</v>
      </c>
      <c r="H422" s="47">
        <v>11</v>
      </c>
      <c r="I422" s="47">
        <v>18</v>
      </c>
      <c r="J422" s="48">
        <v>5</v>
      </c>
      <c r="K422" s="47">
        <v>18</v>
      </c>
      <c r="L422" s="49">
        <v>3</v>
      </c>
      <c r="M422" s="125">
        <f t="shared" si="224"/>
        <v>70</v>
      </c>
    </row>
    <row r="423" spans="1:13" ht="15" customHeight="1" x14ac:dyDescent="0.3">
      <c r="A423" s="68">
        <v>86</v>
      </c>
      <c r="B423" s="113"/>
      <c r="C423" s="53" t="s">
        <v>795</v>
      </c>
      <c r="D423" s="53" t="s">
        <v>689</v>
      </c>
      <c r="E423" s="47">
        <v>27</v>
      </c>
      <c r="F423" s="47">
        <v>22</v>
      </c>
      <c r="G423" s="47">
        <v>9</v>
      </c>
      <c r="H423" s="47">
        <v>30</v>
      </c>
      <c r="I423" s="47">
        <v>54</v>
      </c>
      <c r="J423" s="48">
        <v>19</v>
      </c>
      <c r="K423" s="47">
        <v>18</v>
      </c>
      <c r="L423" s="49">
        <v>8</v>
      </c>
      <c r="M423" s="125">
        <f t="shared" si="224"/>
        <v>187</v>
      </c>
    </row>
    <row r="424" spans="1:13" ht="15" customHeight="1" x14ac:dyDescent="0.3">
      <c r="A424" s="68">
        <v>86</v>
      </c>
      <c r="B424" s="113"/>
      <c r="C424" s="46" t="s">
        <v>769</v>
      </c>
      <c r="D424" s="46" t="s">
        <v>690</v>
      </c>
      <c r="E424" s="47">
        <v>18</v>
      </c>
      <c r="F424" s="47">
        <v>12</v>
      </c>
      <c r="G424" s="47">
        <v>9</v>
      </c>
      <c r="H424" s="47">
        <v>18</v>
      </c>
      <c r="I424" s="47">
        <v>9</v>
      </c>
      <c r="J424" s="48">
        <v>28</v>
      </c>
      <c r="K424" s="47">
        <v>18</v>
      </c>
      <c r="L424" s="49">
        <v>8</v>
      </c>
      <c r="M424" s="125">
        <f t="shared" si="224"/>
        <v>120</v>
      </c>
    </row>
    <row r="425" spans="1:13" ht="15" customHeight="1" x14ac:dyDescent="0.3">
      <c r="A425" s="68">
        <v>86</v>
      </c>
      <c r="B425" s="113"/>
      <c r="C425" s="53" t="s">
        <v>782</v>
      </c>
      <c r="D425" s="53" t="s">
        <v>783</v>
      </c>
      <c r="E425" s="75">
        <v>9</v>
      </c>
      <c r="F425" s="75">
        <v>1</v>
      </c>
      <c r="G425" s="75">
        <v>0</v>
      </c>
      <c r="H425" s="75">
        <v>0</v>
      </c>
      <c r="I425" s="75">
        <v>9</v>
      </c>
      <c r="J425" s="76">
        <v>0</v>
      </c>
      <c r="K425" s="75">
        <v>3</v>
      </c>
      <c r="L425" s="49">
        <v>3</v>
      </c>
      <c r="M425" s="125">
        <f t="shared" si="224"/>
        <v>25</v>
      </c>
    </row>
    <row r="426" spans="1:13" ht="15" customHeight="1" x14ac:dyDescent="0.3">
      <c r="A426" s="68">
        <v>86</v>
      </c>
      <c r="B426" s="113"/>
      <c r="C426" s="53" t="s">
        <v>772</v>
      </c>
      <c r="D426" s="53" t="s">
        <v>691</v>
      </c>
      <c r="E426" s="75">
        <v>9</v>
      </c>
      <c r="F426" s="75">
        <v>0</v>
      </c>
      <c r="G426" s="75">
        <v>18</v>
      </c>
      <c r="H426" s="75">
        <v>9</v>
      </c>
      <c r="I426" s="75">
        <v>9</v>
      </c>
      <c r="J426" s="76">
        <v>9</v>
      </c>
      <c r="K426" s="75">
        <v>18</v>
      </c>
      <c r="L426" s="49">
        <v>8</v>
      </c>
      <c r="M426" s="125">
        <f t="shared" si="224"/>
        <v>80</v>
      </c>
    </row>
    <row r="427" spans="1:13" ht="15" customHeight="1" x14ac:dyDescent="0.3">
      <c r="A427" s="68">
        <v>86</v>
      </c>
      <c r="B427" s="113"/>
      <c r="C427" s="53" t="s">
        <v>860</v>
      </c>
      <c r="D427" s="53" t="s">
        <v>861</v>
      </c>
      <c r="E427" s="47">
        <v>0</v>
      </c>
      <c r="F427" s="47">
        <v>0</v>
      </c>
      <c r="G427" s="47">
        <v>9</v>
      </c>
      <c r="H427" s="75">
        <v>0</v>
      </c>
      <c r="I427" s="47">
        <v>0</v>
      </c>
      <c r="J427" s="48">
        <v>0</v>
      </c>
      <c r="K427" s="47">
        <v>9</v>
      </c>
      <c r="L427" s="49">
        <v>8</v>
      </c>
      <c r="M427" s="125">
        <f t="shared" si="224"/>
        <v>26</v>
      </c>
    </row>
    <row r="428" spans="1:13" ht="15" customHeight="1" x14ac:dyDescent="0.3">
      <c r="A428" s="68">
        <v>86</v>
      </c>
      <c r="B428" s="113"/>
      <c r="C428" s="53" t="s">
        <v>810</v>
      </c>
      <c r="D428" s="53" t="s">
        <v>692</v>
      </c>
      <c r="E428" s="75">
        <v>9</v>
      </c>
      <c r="F428" s="47">
        <v>0</v>
      </c>
      <c r="G428" s="75">
        <v>9</v>
      </c>
      <c r="H428" s="75">
        <v>0</v>
      </c>
      <c r="I428" s="75">
        <v>18</v>
      </c>
      <c r="J428" s="76">
        <v>3</v>
      </c>
      <c r="K428" s="75">
        <v>9</v>
      </c>
      <c r="L428" s="49">
        <v>0</v>
      </c>
      <c r="M428" s="125">
        <f t="shared" si="224"/>
        <v>48</v>
      </c>
    </row>
    <row r="429" spans="1:13" ht="15" customHeight="1" x14ac:dyDescent="0.3">
      <c r="A429" s="68">
        <v>86</v>
      </c>
      <c r="B429" s="113"/>
      <c r="C429" s="53" t="s">
        <v>800</v>
      </c>
      <c r="D429" s="53" t="s">
        <v>675</v>
      </c>
      <c r="E429" s="47">
        <v>9</v>
      </c>
      <c r="F429" s="47">
        <v>0</v>
      </c>
      <c r="G429" s="47">
        <v>0</v>
      </c>
      <c r="H429" s="75">
        <v>0</v>
      </c>
      <c r="I429" s="47">
        <v>0</v>
      </c>
      <c r="J429" s="48">
        <v>13</v>
      </c>
      <c r="K429" s="47">
        <v>12</v>
      </c>
      <c r="L429" s="49">
        <v>3</v>
      </c>
      <c r="M429" s="125">
        <f t="shared" si="224"/>
        <v>37</v>
      </c>
    </row>
    <row r="430" spans="1:13" ht="15" customHeight="1" x14ac:dyDescent="0.3">
      <c r="A430" s="68">
        <v>86</v>
      </c>
      <c r="B430" s="113"/>
      <c r="C430" s="53" t="s">
        <v>781</v>
      </c>
      <c r="D430" s="53" t="s">
        <v>683</v>
      </c>
      <c r="E430" s="75">
        <v>7</v>
      </c>
      <c r="F430" s="47">
        <v>0</v>
      </c>
      <c r="G430" s="75">
        <v>0</v>
      </c>
      <c r="H430" s="75">
        <v>0</v>
      </c>
      <c r="I430" s="75">
        <v>0</v>
      </c>
      <c r="J430" s="76">
        <v>0</v>
      </c>
      <c r="K430" s="75">
        <v>3</v>
      </c>
      <c r="L430" s="49">
        <v>3</v>
      </c>
      <c r="M430" s="125">
        <f t="shared" si="224"/>
        <v>13</v>
      </c>
    </row>
    <row r="431" spans="1:13" ht="15" customHeight="1" x14ac:dyDescent="0.3">
      <c r="A431" s="83">
        <v>86</v>
      </c>
      <c r="B431" s="113"/>
      <c r="C431" s="52" t="s">
        <v>875</v>
      </c>
      <c r="D431" s="53" t="s">
        <v>673</v>
      </c>
      <c r="E431" s="47">
        <v>0</v>
      </c>
      <c r="F431" s="47">
        <v>0</v>
      </c>
      <c r="G431" s="47">
        <v>9</v>
      </c>
      <c r="H431" s="75">
        <v>0</v>
      </c>
      <c r="I431" s="47">
        <v>0</v>
      </c>
      <c r="J431" s="48">
        <v>0</v>
      </c>
      <c r="K431" s="47">
        <v>0</v>
      </c>
      <c r="L431" s="49">
        <v>9</v>
      </c>
      <c r="M431" s="125">
        <f t="shared" si="224"/>
        <v>18</v>
      </c>
    </row>
    <row r="432" spans="1:13" ht="15" customHeight="1" x14ac:dyDescent="0.3">
      <c r="A432" s="83">
        <v>86</v>
      </c>
      <c r="B432" s="113"/>
      <c r="C432" s="52" t="s">
        <v>876</v>
      </c>
      <c r="D432" s="53" t="s">
        <v>674</v>
      </c>
      <c r="E432" s="75">
        <v>2</v>
      </c>
      <c r="F432" s="47">
        <v>0</v>
      </c>
      <c r="G432" s="75">
        <v>9</v>
      </c>
      <c r="H432" s="75">
        <v>0</v>
      </c>
      <c r="I432" s="75">
        <v>0</v>
      </c>
      <c r="J432" s="76">
        <v>0</v>
      </c>
      <c r="K432" s="75">
        <v>0</v>
      </c>
      <c r="L432" s="49">
        <v>9</v>
      </c>
      <c r="M432" s="125">
        <f t="shared" si="224"/>
        <v>20</v>
      </c>
    </row>
    <row r="433" spans="1:13" ht="15" customHeight="1" x14ac:dyDescent="0.3">
      <c r="A433" s="68">
        <v>86</v>
      </c>
      <c r="B433" s="113"/>
      <c r="C433" s="53" t="s">
        <v>793</v>
      </c>
      <c r="D433" s="53" t="s">
        <v>669</v>
      </c>
      <c r="E433" s="47">
        <v>9</v>
      </c>
      <c r="F433" s="47">
        <v>2</v>
      </c>
      <c r="G433" s="47">
        <v>9</v>
      </c>
      <c r="H433" s="47">
        <v>4</v>
      </c>
      <c r="I433" s="47">
        <v>5</v>
      </c>
      <c r="J433" s="48">
        <v>9</v>
      </c>
      <c r="K433" s="47">
        <v>0</v>
      </c>
      <c r="L433" s="49">
        <v>9</v>
      </c>
      <c r="M433" s="125">
        <f t="shared" si="224"/>
        <v>47</v>
      </c>
    </row>
    <row r="434" spans="1:13" ht="15" customHeight="1" x14ac:dyDescent="0.3">
      <c r="A434" s="68">
        <v>86</v>
      </c>
      <c r="B434" s="113"/>
      <c r="C434" s="53" t="s">
        <v>801</v>
      </c>
      <c r="D434" s="53" t="s">
        <v>676</v>
      </c>
      <c r="E434" s="75">
        <v>10</v>
      </c>
      <c r="F434" s="47">
        <v>0</v>
      </c>
      <c r="G434" s="75">
        <v>9</v>
      </c>
      <c r="H434" s="75">
        <v>9</v>
      </c>
      <c r="I434" s="75">
        <v>0</v>
      </c>
      <c r="J434" s="76">
        <v>0</v>
      </c>
      <c r="K434" s="75">
        <v>9</v>
      </c>
      <c r="L434" s="49">
        <v>0</v>
      </c>
      <c r="M434" s="125">
        <f t="shared" si="224"/>
        <v>37</v>
      </c>
    </row>
    <row r="435" spans="1:13" ht="15" customHeight="1" x14ac:dyDescent="0.3">
      <c r="A435" s="68">
        <v>86</v>
      </c>
      <c r="B435" s="113"/>
      <c r="C435" s="94" t="s">
        <v>805</v>
      </c>
      <c r="D435" s="94" t="s">
        <v>684</v>
      </c>
      <c r="E435" s="47">
        <v>7</v>
      </c>
      <c r="F435" s="47">
        <v>0</v>
      </c>
      <c r="G435" s="47">
        <v>0</v>
      </c>
      <c r="H435" s="75">
        <v>0</v>
      </c>
      <c r="I435" s="47">
        <v>0</v>
      </c>
      <c r="J435" s="48">
        <v>0</v>
      </c>
      <c r="K435" s="47">
        <v>0</v>
      </c>
      <c r="L435" s="49">
        <v>7</v>
      </c>
      <c r="M435" s="125">
        <f t="shared" si="224"/>
        <v>14</v>
      </c>
    </row>
    <row r="436" spans="1:13" ht="15" customHeight="1" x14ac:dyDescent="0.3">
      <c r="A436" s="68">
        <v>86</v>
      </c>
      <c r="B436" s="113"/>
      <c r="C436" s="53" t="s">
        <v>806</v>
      </c>
      <c r="D436" s="53" t="s">
        <v>685</v>
      </c>
      <c r="E436" s="75">
        <f t="shared" ref="E436" si="236">E437+E438+E439</f>
        <v>9</v>
      </c>
      <c r="F436" s="75">
        <v>6</v>
      </c>
      <c r="G436" s="75">
        <f>G437+G438+G439</f>
        <v>6</v>
      </c>
      <c r="H436" s="75">
        <f t="shared" ref="H436" si="237">H437+H438+H439</f>
        <v>4</v>
      </c>
      <c r="I436" s="75">
        <f t="shared" ref="I436" si="238">I437+I438+I439</f>
        <v>0</v>
      </c>
      <c r="J436" s="76">
        <f t="shared" ref="J436:K436" si="239">J437+J438+J439</f>
        <v>0</v>
      </c>
      <c r="K436" s="75">
        <f t="shared" si="239"/>
        <v>0</v>
      </c>
      <c r="L436" s="75">
        <f>L437+L438+L439</f>
        <v>27</v>
      </c>
      <c r="M436" s="125">
        <f t="shared" si="224"/>
        <v>52</v>
      </c>
    </row>
    <row r="437" spans="1:13" ht="15" customHeight="1" x14ac:dyDescent="0.3">
      <c r="A437" s="78">
        <v>86</v>
      </c>
      <c r="B437" s="79"/>
      <c r="C437" s="80" t="s">
        <v>807</v>
      </c>
      <c r="D437" s="80" t="s">
        <v>686</v>
      </c>
      <c r="E437" s="81">
        <v>0</v>
      </c>
      <c r="F437" s="81">
        <v>0</v>
      </c>
      <c r="G437" s="81">
        <v>2</v>
      </c>
      <c r="H437" s="81">
        <v>4</v>
      </c>
      <c r="I437" s="81">
        <v>0</v>
      </c>
      <c r="J437" s="82">
        <v>0</v>
      </c>
      <c r="K437" s="81">
        <v>0</v>
      </c>
      <c r="L437" s="81">
        <v>18</v>
      </c>
      <c r="M437" s="125">
        <f t="shared" si="224"/>
        <v>24</v>
      </c>
    </row>
    <row r="438" spans="1:13" ht="15" customHeight="1" x14ac:dyDescent="0.3">
      <c r="A438" s="78">
        <v>86</v>
      </c>
      <c r="B438" s="79"/>
      <c r="C438" s="80" t="s">
        <v>808</v>
      </c>
      <c r="D438" s="80" t="s">
        <v>687</v>
      </c>
      <c r="E438" s="81">
        <v>0</v>
      </c>
      <c r="F438" s="81">
        <v>0</v>
      </c>
      <c r="G438" s="81">
        <v>2</v>
      </c>
      <c r="H438" s="81">
        <v>0</v>
      </c>
      <c r="I438" s="81">
        <v>0</v>
      </c>
      <c r="J438" s="82">
        <v>0</v>
      </c>
      <c r="K438" s="81">
        <v>0</v>
      </c>
      <c r="L438" s="81">
        <v>0</v>
      </c>
      <c r="M438" s="125">
        <f t="shared" si="224"/>
        <v>2</v>
      </c>
    </row>
    <row r="439" spans="1:13" ht="15" customHeight="1" x14ac:dyDescent="0.3">
      <c r="A439" s="78">
        <v>86</v>
      </c>
      <c r="B439" s="79"/>
      <c r="C439" s="80" t="s">
        <v>809</v>
      </c>
      <c r="D439" s="80" t="s">
        <v>688</v>
      </c>
      <c r="E439" s="81">
        <v>9</v>
      </c>
      <c r="F439" s="81">
        <v>0</v>
      </c>
      <c r="G439" s="81">
        <v>2</v>
      </c>
      <c r="H439" s="81">
        <v>0</v>
      </c>
      <c r="I439" s="81">
        <v>0</v>
      </c>
      <c r="J439" s="82">
        <v>0</v>
      </c>
      <c r="K439" s="81">
        <v>0</v>
      </c>
      <c r="L439" s="81">
        <v>9</v>
      </c>
      <c r="M439" s="125">
        <f t="shared" si="224"/>
        <v>20</v>
      </c>
    </row>
    <row r="440" spans="1:13" ht="15" customHeight="1" x14ac:dyDescent="0.3">
      <c r="A440" s="68">
        <v>86</v>
      </c>
      <c r="B440" s="113"/>
      <c r="C440" s="53" t="s">
        <v>794</v>
      </c>
      <c r="D440" s="53" t="s">
        <v>670</v>
      </c>
      <c r="E440" s="75">
        <v>9</v>
      </c>
      <c r="F440" s="75">
        <v>0</v>
      </c>
      <c r="G440" s="75">
        <v>9</v>
      </c>
      <c r="H440" s="75">
        <v>23</v>
      </c>
      <c r="I440" s="75">
        <v>18</v>
      </c>
      <c r="J440" s="76">
        <v>19</v>
      </c>
      <c r="K440" s="75">
        <v>18</v>
      </c>
      <c r="L440" s="75">
        <v>8</v>
      </c>
      <c r="M440" s="125">
        <f t="shared" si="224"/>
        <v>104</v>
      </c>
    </row>
    <row r="441" spans="1:13" ht="15" customHeight="1" x14ac:dyDescent="0.3">
      <c r="A441" s="68">
        <v>86</v>
      </c>
      <c r="B441" s="113"/>
      <c r="C441" s="53" t="s">
        <v>802</v>
      </c>
      <c r="D441" s="53" t="s">
        <v>677</v>
      </c>
      <c r="E441" s="75">
        <f t="shared" ref="E441" si="240">E442+E443+E444+E445+E446</f>
        <v>0</v>
      </c>
      <c r="F441" s="75">
        <v>0</v>
      </c>
      <c r="G441" s="75">
        <f>G442+G443+G444+G445+G446</f>
        <v>9</v>
      </c>
      <c r="H441" s="75">
        <f t="shared" ref="H441" si="241">H442+H443+H444+H445+H446</f>
        <v>4</v>
      </c>
      <c r="I441" s="75">
        <v>15</v>
      </c>
      <c r="J441" s="76">
        <f t="shared" ref="J441" si="242">J442+J443+J444+J445+J446</f>
        <v>0</v>
      </c>
      <c r="K441" s="75">
        <f>K442+K443+K444+K445+K446</f>
        <v>9</v>
      </c>
      <c r="L441" s="75">
        <f>L442+L443+L444+L445+L446</f>
        <v>12</v>
      </c>
      <c r="M441" s="125">
        <f t="shared" si="224"/>
        <v>49</v>
      </c>
    </row>
    <row r="442" spans="1:13" ht="15" customHeight="1" x14ac:dyDescent="0.3">
      <c r="A442" s="78">
        <v>86</v>
      </c>
      <c r="B442" s="79"/>
      <c r="C442" s="80" t="s">
        <v>797</v>
      </c>
      <c r="D442" s="80" t="s">
        <v>678</v>
      </c>
      <c r="E442" s="81">
        <v>0</v>
      </c>
      <c r="F442" s="81">
        <v>0</v>
      </c>
      <c r="G442" s="81">
        <v>9</v>
      </c>
      <c r="H442" s="81">
        <v>4</v>
      </c>
      <c r="I442" s="81">
        <v>9</v>
      </c>
      <c r="J442" s="82">
        <v>0</v>
      </c>
      <c r="K442" s="81">
        <v>7</v>
      </c>
      <c r="L442" s="81">
        <v>2</v>
      </c>
      <c r="M442" s="125">
        <f t="shared" si="224"/>
        <v>31</v>
      </c>
    </row>
    <row r="443" spans="1:13" ht="15" customHeight="1" x14ac:dyDescent="0.3">
      <c r="A443" s="78">
        <v>86</v>
      </c>
      <c r="B443" s="79"/>
      <c r="C443" s="80" t="s">
        <v>798</v>
      </c>
      <c r="D443" s="80" t="s">
        <v>679</v>
      </c>
      <c r="E443" s="81">
        <v>0</v>
      </c>
      <c r="F443" s="81">
        <v>0</v>
      </c>
      <c r="G443" s="81">
        <v>0</v>
      </c>
      <c r="H443" s="81">
        <v>0</v>
      </c>
      <c r="I443" s="81">
        <v>2</v>
      </c>
      <c r="J443" s="82">
        <v>0</v>
      </c>
      <c r="K443" s="81">
        <v>1</v>
      </c>
      <c r="L443" s="81">
        <v>7</v>
      </c>
      <c r="M443" s="125">
        <f t="shared" si="224"/>
        <v>10</v>
      </c>
    </row>
    <row r="444" spans="1:13" ht="15" customHeight="1" x14ac:dyDescent="0.3">
      <c r="A444" s="78">
        <v>86</v>
      </c>
      <c r="B444" s="79"/>
      <c r="C444" s="80" t="s">
        <v>799</v>
      </c>
      <c r="D444" s="80" t="s">
        <v>680</v>
      </c>
      <c r="E444" s="81">
        <v>0</v>
      </c>
      <c r="F444" s="81">
        <v>0</v>
      </c>
      <c r="G444" s="81">
        <v>0</v>
      </c>
      <c r="H444" s="81">
        <v>0</v>
      </c>
      <c r="I444" s="81">
        <v>2</v>
      </c>
      <c r="J444" s="82">
        <v>0</v>
      </c>
      <c r="K444" s="81">
        <v>1</v>
      </c>
      <c r="L444" s="81">
        <v>1</v>
      </c>
      <c r="M444" s="125">
        <f t="shared" si="224"/>
        <v>4</v>
      </c>
    </row>
    <row r="445" spans="1:13" ht="15" customHeight="1" x14ac:dyDescent="0.3">
      <c r="A445" s="78">
        <v>86</v>
      </c>
      <c r="B445" s="79"/>
      <c r="C445" s="80" t="s">
        <v>803</v>
      </c>
      <c r="D445" s="80" t="s">
        <v>681</v>
      </c>
      <c r="E445" s="81">
        <v>0</v>
      </c>
      <c r="F445" s="81">
        <v>0</v>
      </c>
      <c r="G445" s="81">
        <v>0</v>
      </c>
      <c r="H445" s="81">
        <v>0</v>
      </c>
      <c r="I445" s="81">
        <v>1</v>
      </c>
      <c r="J445" s="82">
        <v>0</v>
      </c>
      <c r="K445" s="81">
        <v>0</v>
      </c>
      <c r="L445" s="81">
        <v>1</v>
      </c>
      <c r="M445" s="125">
        <f t="shared" si="224"/>
        <v>2</v>
      </c>
    </row>
    <row r="446" spans="1:13" ht="15" customHeight="1" x14ac:dyDescent="0.3">
      <c r="A446" s="78">
        <v>86</v>
      </c>
      <c r="B446" s="79"/>
      <c r="C446" s="80" t="s">
        <v>804</v>
      </c>
      <c r="D446" s="80" t="s">
        <v>682</v>
      </c>
      <c r="E446" s="81">
        <v>0</v>
      </c>
      <c r="F446" s="81">
        <v>0</v>
      </c>
      <c r="G446" s="81">
        <v>0</v>
      </c>
      <c r="H446" s="81">
        <v>0</v>
      </c>
      <c r="I446" s="81">
        <v>1</v>
      </c>
      <c r="J446" s="82">
        <v>0</v>
      </c>
      <c r="K446" s="81">
        <v>0</v>
      </c>
      <c r="L446" s="81">
        <v>1</v>
      </c>
      <c r="M446" s="125">
        <f t="shared" si="224"/>
        <v>2</v>
      </c>
    </row>
    <row r="447" spans="1:13" ht="15" customHeight="1" x14ac:dyDescent="0.3">
      <c r="A447" s="68">
        <v>86</v>
      </c>
      <c r="B447" s="113"/>
      <c r="C447" s="46" t="s">
        <v>773</v>
      </c>
      <c r="D447" s="46" t="s">
        <v>622</v>
      </c>
      <c r="E447" s="47">
        <v>3</v>
      </c>
      <c r="F447" s="47">
        <v>2</v>
      </c>
      <c r="G447" s="47">
        <v>1</v>
      </c>
      <c r="H447" s="47">
        <v>1</v>
      </c>
      <c r="I447" s="47">
        <v>9</v>
      </c>
      <c r="J447" s="48">
        <v>1</v>
      </c>
      <c r="K447" s="47">
        <v>9</v>
      </c>
      <c r="L447" s="47">
        <v>1</v>
      </c>
      <c r="M447" s="125">
        <f t="shared" si="224"/>
        <v>27</v>
      </c>
    </row>
    <row r="448" spans="1:13" ht="15" customHeight="1" x14ac:dyDescent="0.3">
      <c r="A448" s="68">
        <v>86</v>
      </c>
      <c r="B448" s="113"/>
      <c r="C448" s="46" t="s">
        <v>784</v>
      </c>
      <c r="D448" s="46" t="s">
        <v>662</v>
      </c>
      <c r="E448" s="75">
        <v>2</v>
      </c>
      <c r="F448" s="75">
        <v>2</v>
      </c>
      <c r="G448" s="75">
        <v>1</v>
      </c>
      <c r="H448" s="75">
        <v>1</v>
      </c>
      <c r="I448" s="75">
        <v>9</v>
      </c>
      <c r="J448" s="76">
        <v>10</v>
      </c>
      <c r="K448" s="75">
        <v>1</v>
      </c>
      <c r="L448" s="75">
        <v>1</v>
      </c>
      <c r="M448" s="125">
        <f t="shared" si="224"/>
        <v>27</v>
      </c>
    </row>
    <row r="449" spans="1:13" ht="15" customHeight="1" x14ac:dyDescent="0.3">
      <c r="A449" s="68">
        <v>86</v>
      </c>
      <c r="B449" s="113"/>
      <c r="C449" s="53" t="s">
        <v>785</v>
      </c>
      <c r="D449" s="53" t="s">
        <v>663</v>
      </c>
      <c r="E449" s="75">
        <v>0</v>
      </c>
      <c r="F449" s="75">
        <v>2</v>
      </c>
      <c r="G449" s="75">
        <f>G450+G451+G452+G453+G454</f>
        <v>0</v>
      </c>
      <c r="H449" s="75">
        <v>10</v>
      </c>
      <c r="I449" s="75">
        <v>0</v>
      </c>
      <c r="J449" s="76">
        <f>J450+J451+J452+J453+J454</f>
        <v>15</v>
      </c>
      <c r="K449" s="75">
        <f>K450+K451+K452+K453+K454</f>
        <v>22</v>
      </c>
      <c r="L449" s="75">
        <f>L450+L451+L452+L453+L454</f>
        <v>8</v>
      </c>
      <c r="M449" s="125">
        <f t="shared" si="224"/>
        <v>57</v>
      </c>
    </row>
    <row r="450" spans="1:13" ht="15" customHeight="1" x14ac:dyDescent="0.3">
      <c r="A450" s="78">
        <v>86</v>
      </c>
      <c r="B450" s="79"/>
      <c r="C450" s="80" t="s">
        <v>786</v>
      </c>
      <c r="D450" s="80" t="s">
        <v>664</v>
      </c>
      <c r="E450" s="81">
        <v>0</v>
      </c>
      <c r="F450" s="81">
        <v>0</v>
      </c>
      <c r="G450" s="81">
        <v>0</v>
      </c>
      <c r="H450" s="81">
        <v>1</v>
      </c>
      <c r="I450" s="81">
        <v>0</v>
      </c>
      <c r="J450" s="82">
        <v>0</v>
      </c>
      <c r="K450" s="81">
        <v>7</v>
      </c>
      <c r="L450" s="81">
        <v>0</v>
      </c>
      <c r="M450" s="125">
        <f t="shared" si="224"/>
        <v>8</v>
      </c>
    </row>
    <row r="451" spans="1:13" ht="15" customHeight="1" x14ac:dyDescent="0.3">
      <c r="A451" s="78">
        <v>86</v>
      </c>
      <c r="B451" s="79"/>
      <c r="C451" s="80" t="s">
        <v>787</v>
      </c>
      <c r="D451" s="80" t="s">
        <v>665</v>
      </c>
      <c r="E451" s="81">
        <v>0</v>
      </c>
      <c r="F451" s="81">
        <v>0</v>
      </c>
      <c r="G451" s="81">
        <v>0</v>
      </c>
      <c r="H451" s="81">
        <v>6</v>
      </c>
      <c r="I451" s="81">
        <v>0</v>
      </c>
      <c r="J451" s="82">
        <v>0</v>
      </c>
      <c r="K451" s="81">
        <v>6</v>
      </c>
      <c r="L451" s="81">
        <v>0</v>
      </c>
      <c r="M451" s="125">
        <f t="shared" si="224"/>
        <v>12</v>
      </c>
    </row>
    <row r="452" spans="1:13" ht="15" customHeight="1" x14ac:dyDescent="0.3">
      <c r="A452" s="78">
        <v>86</v>
      </c>
      <c r="B452" s="79"/>
      <c r="C452" s="80" t="s">
        <v>788</v>
      </c>
      <c r="D452" s="80" t="s">
        <v>666</v>
      </c>
      <c r="E452" s="81">
        <v>0</v>
      </c>
      <c r="F452" s="81">
        <v>0</v>
      </c>
      <c r="G452" s="81">
        <v>0</v>
      </c>
      <c r="H452" s="81">
        <v>1</v>
      </c>
      <c r="I452" s="81">
        <v>0</v>
      </c>
      <c r="J452" s="82">
        <v>6</v>
      </c>
      <c r="K452" s="81">
        <v>3</v>
      </c>
      <c r="L452" s="81">
        <v>0</v>
      </c>
      <c r="M452" s="125">
        <f t="shared" si="224"/>
        <v>10</v>
      </c>
    </row>
    <row r="453" spans="1:13" ht="15" customHeight="1" x14ac:dyDescent="0.3">
      <c r="A453" s="78">
        <v>86</v>
      </c>
      <c r="B453" s="79"/>
      <c r="C453" s="80" t="s">
        <v>789</v>
      </c>
      <c r="D453" s="80" t="s">
        <v>667</v>
      </c>
      <c r="E453" s="81">
        <v>0</v>
      </c>
      <c r="F453" s="81">
        <v>0</v>
      </c>
      <c r="G453" s="81">
        <v>0</v>
      </c>
      <c r="H453" s="81">
        <v>1</v>
      </c>
      <c r="I453" s="81">
        <v>0</v>
      </c>
      <c r="J453" s="82">
        <v>0</v>
      </c>
      <c r="K453" s="81">
        <v>3</v>
      </c>
      <c r="L453" s="81">
        <v>8</v>
      </c>
      <c r="M453" s="125">
        <f t="shared" si="224"/>
        <v>12</v>
      </c>
    </row>
    <row r="454" spans="1:13" ht="15" customHeight="1" x14ac:dyDescent="0.3">
      <c r="A454" s="78">
        <v>86</v>
      </c>
      <c r="B454" s="79"/>
      <c r="C454" s="80" t="s">
        <v>790</v>
      </c>
      <c r="D454" s="80" t="s">
        <v>791</v>
      </c>
      <c r="E454" s="81">
        <v>0</v>
      </c>
      <c r="F454" s="81">
        <v>0</v>
      </c>
      <c r="G454" s="81">
        <v>0</v>
      </c>
      <c r="H454" s="81">
        <v>1</v>
      </c>
      <c r="I454" s="81">
        <v>0</v>
      </c>
      <c r="J454" s="82">
        <v>9</v>
      </c>
      <c r="K454" s="81">
        <v>3</v>
      </c>
      <c r="L454" s="81">
        <v>0</v>
      </c>
      <c r="M454" s="125">
        <f t="shared" si="224"/>
        <v>13</v>
      </c>
    </row>
    <row r="455" spans="1:13" ht="15" customHeight="1" x14ac:dyDescent="0.3">
      <c r="A455" s="68">
        <v>86</v>
      </c>
      <c r="B455" s="113"/>
      <c r="C455" s="53" t="s">
        <v>792</v>
      </c>
      <c r="D455" s="53" t="s">
        <v>668</v>
      </c>
      <c r="E455" s="75">
        <v>7</v>
      </c>
      <c r="F455" s="75">
        <v>2</v>
      </c>
      <c r="G455" s="75">
        <v>1</v>
      </c>
      <c r="H455" s="75">
        <v>1</v>
      </c>
      <c r="I455" s="75">
        <v>2</v>
      </c>
      <c r="J455" s="76">
        <v>1</v>
      </c>
      <c r="K455" s="75">
        <v>1</v>
      </c>
      <c r="L455" s="75">
        <v>1</v>
      </c>
      <c r="M455" s="125">
        <f t="shared" si="224"/>
        <v>16</v>
      </c>
    </row>
    <row r="456" spans="1:13" ht="15" customHeight="1" x14ac:dyDescent="0.3">
      <c r="A456" s="68">
        <v>86</v>
      </c>
      <c r="B456" s="113"/>
      <c r="C456" s="123" t="s">
        <v>796</v>
      </c>
      <c r="D456" s="123" t="s">
        <v>671</v>
      </c>
      <c r="E456" s="47">
        <v>1</v>
      </c>
      <c r="F456" s="47">
        <v>1</v>
      </c>
      <c r="G456" s="47">
        <v>0</v>
      </c>
      <c r="H456" s="47">
        <v>1</v>
      </c>
      <c r="I456" s="47">
        <v>1</v>
      </c>
      <c r="J456" s="48">
        <v>10</v>
      </c>
      <c r="K456" s="47">
        <v>0</v>
      </c>
      <c r="L456" s="47">
        <v>0</v>
      </c>
      <c r="M456" s="125">
        <f t="shared" si="224"/>
        <v>14</v>
      </c>
    </row>
    <row r="457" spans="1:13" ht="15" customHeight="1" x14ac:dyDescent="0.3">
      <c r="A457" s="68">
        <v>86</v>
      </c>
      <c r="B457" s="113"/>
      <c r="C457" s="53" t="s">
        <v>776</v>
      </c>
      <c r="D457" s="53" t="s">
        <v>651</v>
      </c>
      <c r="E457" s="75">
        <f t="shared" ref="E457:F457" si="243">E458+E459+E460+E461</f>
        <v>0</v>
      </c>
      <c r="F457" s="75">
        <f t="shared" si="243"/>
        <v>0</v>
      </c>
      <c r="G457" s="75">
        <f>G458+G459+G460+G461</f>
        <v>0</v>
      </c>
      <c r="H457" s="75">
        <f t="shared" ref="H457" si="244">H458+H459+H460+H461</f>
        <v>4</v>
      </c>
      <c r="I457" s="75">
        <f t="shared" ref="I457" si="245">I458+I459+I460+I461</f>
        <v>0</v>
      </c>
      <c r="J457" s="76">
        <f t="shared" ref="J457:K457" si="246">J458+J459+J460+J461</f>
        <v>49</v>
      </c>
      <c r="K457" s="75">
        <f t="shared" si="246"/>
        <v>0</v>
      </c>
      <c r="L457" s="75">
        <f>L458+L459+L460+L461</f>
        <v>0</v>
      </c>
      <c r="M457" s="125">
        <f t="shared" si="224"/>
        <v>53</v>
      </c>
    </row>
    <row r="458" spans="1:13" ht="15" customHeight="1" x14ac:dyDescent="0.3">
      <c r="A458" s="78">
        <v>86</v>
      </c>
      <c r="B458" s="79"/>
      <c r="C458" s="80" t="s">
        <v>777</v>
      </c>
      <c r="D458" s="80" t="s">
        <v>652</v>
      </c>
      <c r="E458" s="81">
        <v>0</v>
      </c>
      <c r="F458" s="81">
        <v>0</v>
      </c>
      <c r="G458" s="81">
        <v>0</v>
      </c>
      <c r="H458" s="81">
        <v>4</v>
      </c>
      <c r="I458" s="81">
        <v>0</v>
      </c>
      <c r="J458" s="82">
        <v>17</v>
      </c>
      <c r="K458" s="81">
        <v>0</v>
      </c>
      <c r="L458" s="81">
        <v>0</v>
      </c>
      <c r="M458" s="125">
        <f t="shared" ref="M458:M463" si="247">SUM(E458:L458)</f>
        <v>21</v>
      </c>
    </row>
    <row r="459" spans="1:13" ht="28.8" x14ac:dyDescent="0.3">
      <c r="A459" s="127">
        <v>86</v>
      </c>
      <c r="B459" s="128"/>
      <c r="C459" s="124" t="s">
        <v>778</v>
      </c>
      <c r="D459" s="129" t="s">
        <v>653</v>
      </c>
      <c r="E459" s="130">
        <v>0</v>
      </c>
      <c r="F459" s="130">
        <v>0</v>
      </c>
      <c r="G459" s="130">
        <v>0</v>
      </c>
      <c r="H459" s="130">
        <v>0</v>
      </c>
      <c r="I459" s="130">
        <v>0</v>
      </c>
      <c r="J459" s="131">
        <v>17</v>
      </c>
      <c r="K459" s="130">
        <v>0</v>
      </c>
      <c r="L459" s="130">
        <v>0</v>
      </c>
      <c r="M459" s="126">
        <f t="shared" si="247"/>
        <v>17</v>
      </c>
    </row>
    <row r="460" spans="1:13" ht="15" customHeight="1" x14ac:dyDescent="0.3">
      <c r="A460" s="78">
        <v>86</v>
      </c>
      <c r="B460" s="79"/>
      <c r="C460" s="80" t="s">
        <v>779</v>
      </c>
      <c r="D460" s="80" t="s">
        <v>654</v>
      </c>
      <c r="E460" s="81">
        <v>0</v>
      </c>
      <c r="F460" s="81">
        <v>0</v>
      </c>
      <c r="G460" s="81">
        <v>0</v>
      </c>
      <c r="H460" s="81">
        <v>0</v>
      </c>
      <c r="I460" s="81">
        <v>0</v>
      </c>
      <c r="J460" s="82">
        <v>15</v>
      </c>
      <c r="K460" s="81">
        <v>0</v>
      </c>
      <c r="L460" s="81">
        <v>0</v>
      </c>
      <c r="M460" s="125">
        <f t="shared" si="247"/>
        <v>15</v>
      </c>
    </row>
    <row r="461" spans="1:13" ht="15" customHeight="1" x14ac:dyDescent="0.3">
      <c r="A461" s="78">
        <v>86</v>
      </c>
      <c r="B461" s="79"/>
      <c r="C461" s="80" t="s">
        <v>780</v>
      </c>
      <c r="D461" s="80" t="s">
        <v>655</v>
      </c>
      <c r="E461" s="81">
        <v>0</v>
      </c>
      <c r="F461" s="81">
        <v>0</v>
      </c>
      <c r="G461" s="81">
        <v>0</v>
      </c>
      <c r="H461" s="81">
        <v>0</v>
      </c>
      <c r="I461" s="81">
        <v>0</v>
      </c>
      <c r="J461" s="82">
        <v>0</v>
      </c>
      <c r="K461" s="81">
        <v>0</v>
      </c>
      <c r="L461" s="81">
        <v>0</v>
      </c>
      <c r="M461" s="125">
        <f t="shared" si="247"/>
        <v>0</v>
      </c>
    </row>
    <row r="462" spans="1:13" ht="15" customHeight="1" x14ac:dyDescent="0.3">
      <c r="A462" s="85">
        <v>92</v>
      </c>
      <c r="B462" s="86" t="s">
        <v>735</v>
      </c>
      <c r="C462" s="86"/>
      <c r="D462" s="86"/>
      <c r="E462" s="87">
        <f t="shared" ref="E462:F462" si="248">E463</f>
        <v>54</v>
      </c>
      <c r="F462" s="87">
        <f t="shared" si="248"/>
        <v>22</v>
      </c>
      <c r="G462" s="87">
        <f>G463</f>
        <v>11</v>
      </c>
      <c r="H462" s="87">
        <f t="shared" ref="H462" si="249">H463</f>
        <v>35</v>
      </c>
      <c r="I462" s="87">
        <f t="shared" ref="I462" si="250">I463</f>
        <v>13</v>
      </c>
      <c r="J462" s="88">
        <f t="shared" ref="J462:K462" si="251">J463</f>
        <v>20</v>
      </c>
      <c r="K462" s="87">
        <f t="shared" si="251"/>
        <v>15</v>
      </c>
      <c r="L462" s="87">
        <f>L463</f>
        <v>30</v>
      </c>
      <c r="M462" s="89">
        <f t="shared" si="247"/>
        <v>200</v>
      </c>
    </row>
    <row r="463" spans="1:13" ht="15" customHeight="1" x14ac:dyDescent="0.3">
      <c r="A463" s="68">
        <v>92</v>
      </c>
      <c r="B463" s="49"/>
      <c r="C463" s="108" t="s">
        <v>736</v>
      </c>
      <c r="D463" s="45" t="s">
        <v>737</v>
      </c>
      <c r="E463" s="75">
        <v>54</v>
      </c>
      <c r="F463" s="75">
        <v>22</v>
      </c>
      <c r="G463" s="75">
        <v>11</v>
      </c>
      <c r="H463" s="75">
        <v>35</v>
      </c>
      <c r="I463" s="75">
        <v>13</v>
      </c>
      <c r="J463" s="76">
        <v>20</v>
      </c>
      <c r="K463" s="75">
        <v>15</v>
      </c>
      <c r="L463" s="75">
        <v>30</v>
      </c>
      <c r="M463" s="125">
        <f t="shared" si="247"/>
        <v>200</v>
      </c>
    </row>
    <row r="464" spans="1:13" ht="15" customHeight="1" x14ac:dyDescent="0.3">
      <c r="A464" s="85"/>
      <c r="B464" s="86"/>
      <c r="C464" s="86"/>
      <c r="D464" s="86"/>
      <c r="E464" s="87">
        <f t="shared" ref="E464:F464" si="252">E9+E10+E14+E21+E24+E55+E62+E75+E84+E103+E130+E140+E148+E162+E176+E194+E210+E227+E259+E267+E288+E299+E300+E321+E340+E342+E346+E351+E352+E358+E363+E390+E420+E462</f>
        <v>5377</v>
      </c>
      <c r="F464" s="87">
        <f t="shared" si="252"/>
        <v>4026</v>
      </c>
      <c r="G464" s="87">
        <f t="shared" ref="G464" si="253">G9+G10+G14+G21+G24+G55+G62+G75+G84+G103+G130+G140+G148+G162+G176+G194+G210+G227+G259+G267+G288+G299+G300+G321+G340+G342+G346+G351+G352+G358+G363+G390+G420+G462</f>
        <v>4445</v>
      </c>
      <c r="H464" s="87">
        <f t="shared" ref="H464" si="254">H9+H10+H14+H21+H24+H55+H62+H75+H84+H103+H130+H140+H148+H162+H176+H194+H210+H227+H259+H267+H288+H299+H300+H321+H340+H342+H346+H351+H352+H358+H363+H390+H420+H462</f>
        <v>5658</v>
      </c>
      <c r="I464" s="87">
        <v>5426</v>
      </c>
      <c r="J464" s="88">
        <f t="shared" ref="J464:K464" si="255">J9+J10+J14+J21+J24+J55+J62+J75+J84+J103+J130+J140+J148+J162+J176+J194+J210+J227+J259+J267+J288+J299+J300+J321+J340+J342+J346+J351+J352+J358+J363+J390+J420+J462</f>
        <v>4474</v>
      </c>
      <c r="K464" s="87">
        <f t="shared" si="255"/>
        <v>5276</v>
      </c>
      <c r="L464" s="87">
        <f t="shared" ref="L464" si="256">L9+L10+L14+L21+L24+L55+L62+L75+L84+L103+L130+L140+L148+L162+L176+L194+L210+L227+L259+L267+L288+L299+L300+L321+L340+L342+L346+L351+L352+L358+L363+L390+L420+L462</f>
        <v>5207</v>
      </c>
      <c r="M464" s="89">
        <f>SUM(E464:L464)</f>
        <v>39889</v>
      </c>
    </row>
    <row r="465" spans="1:13" ht="15" customHeight="1" x14ac:dyDescent="0.3">
      <c r="A465" s="132"/>
      <c r="B465" s="132"/>
      <c r="C465" s="133"/>
      <c r="D465" s="132"/>
      <c r="M465" s="135"/>
    </row>
    <row r="466" spans="1:13" x14ac:dyDescent="0.3">
      <c r="A466" s="136"/>
      <c r="B466" s="137"/>
      <c r="C466" s="138"/>
      <c r="D466" s="135"/>
      <c r="M466" s="139"/>
    </row>
    <row r="467" spans="1:13" ht="15.6" x14ac:dyDescent="0.3">
      <c r="A467" s="136"/>
      <c r="B467" s="137"/>
      <c r="C467" s="140" t="s">
        <v>871</v>
      </c>
      <c r="D467" s="135"/>
      <c r="M467" s="135"/>
    </row>
    <row r="468" spans="1:13" ht="15" customHeight="1" x14ac:dyDescent="0.3">
      <c r="A468" s="135"/>
      <c r="C468" s="141" t="s">
        <v>871</v>
      </c>
      <c r="D468" s="142" t="s">
        <v>872</v>
      </c>
      <c r="E468" s="142"/>
      <c r="F468" s="143"/>
      <c r="G468" s="143"/>
      <c r="H468" s="143"/>
      <c r="I468" s="143"/>
      <c r="J468" s="144"/>
      <c r="M468" s="135"/>
    </row>
    <row r="469" spans="1:13" ht="15.6" x14ac:dyDescent="0.3">
      <c r="A469" s="145"/>
      <c r="C469" s="133"/>
      <c r="D469" s="142" t="s">
        <v>877</v>
      </c>
      <c r="E469" s="142"/>
      <c r="F469" s="143"/>
      <c r="G469" s="143"/>
      <c r="H469" s="143"/>
      <c r="I469" s="143"/>
      <c r="J469" s="144"/>
      <c r="M469" s="135"/>
    </row>
    <row r="470" spans="1:13" x14ac:dyDescent="0.3">
      <c r="A470" s="135"/>
      <c r="B470" s="135"/>
      <c r="C470" s="146" t="s">
        <v>831</v>
      </c>
      <c r="D470" s="147"/>
      <c r="M470" s="135"/>
    </row>
    <row r="471" spans="1:13" ht="15.6" x14ac:dyDescent="0.3">
      <c r="A471" s="148"/>
      <c r="B471" s="142"/>
      <c r="D471" s="134" t="s">
        <v>880</v>
      </c>
      <c r="E471" s="142"/>
      <c r="F471" s="142"/>
      <c r="G471" s="142"/>
      <c r="H471" s="142"/>
      <c r="I471" s="142"/>
      <c r="J471" s="142"/>
      <c r="K471" s="142"/>
      <c r="L471" s="142"/>
      <c r="M471" s="148"/>
    </row>
  </sheetData>
  <autoFilter ref="A8:M464" xr:uid="{00000000-0009-0000-0000-000000000000}"/>
  <mergeCells count="50">
    <mergeCell ref="B464:D464"/>
    <mergeCell ref="B358:D358"/>
    <mergeCell ref="B363:D363"/>
    <mergeCell ref="B390:D390"/>
    <mergeCell ref="B420:D420"/>
    <mergeCell ref="B462:D462"/>
    <mergeCell ref="B340:D340"/>
    <mergeCell ref="B342:D342"/>
    <mergeCell ref="B346:D346"/>
    <mergeCell ref="B351:D351"/>
    <mergeCell ref="B352:D352"/>
    <mergeCell ref="B267:D267"/>
    <mergeCell ref="B288:D288"/>
    <mergeCell ref="B299:D299"/>
    <mergeCell ref="B300:D300"/>
    <mergeCell ref="B321:D321"/>
    <mergeCell ref="B176:D176"/>
    <mergeCell ref="B194:D194"/>
    <mergeCell ref="B210:D210"/>
    <mergeCell ref="B227:D227"/>
    <mergeCell ref="B259:D259"/>
    <mergeCell ref="B103:D103"/>
    <mergeCell ref="B130:D130"/>
    <mergeCell ref="B140:D140"/>
    <mergeCell ref="B148:D148"/>
    <mergeCell ref="B162:D162"/>
    <mergeCell ref="B24:D24"/>
    <mergeCell ref="B55:D55"/>
    <mergeCell ref="B62:D62"/>
    <mergeCell ref="B75:D75"/>
    <mergeCell ref="B84:D84"/>
    <mergeCell ref="B9:D9"/>
    <mergeCell ref="B10:D10"/>
    <mergeCell ref="B14:D14"/>
    <mergeCell ref="B21:D21"/>
    <mergeCell ref="A1:M1"/>
    <mergeCell ref="E2:L2"/>
    <mergeCell ref="L4:L5"/>
    <mergeCell ref="M4:M5"/>
    <mergeCell ref="A2:D2"/>
    <mergeCell ref="C3:D6"/>
    <mergeCell ref="A3:B6"/>
    <mergeCell ref="J4:J5"/>
    <mergeCell ref="K4:K5"/>
    <mergeCell ref="M2:M3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pageOrder="overThenDown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C260BCDBF61439AF9D9C9915D2588" ma:contentTypeVersion="11" ma:contentTypeDescription="Create a new document." ma:contentTypeScope="" ma:versionID="96100ef4d4387dc355a56ac809f7d2f8">
  <xsd:schema xmlns:xsd="http://www.w3.org/2001/XMLSchema" xmlns:xs="http://www.w3.org/2001/XMLSchema" xmlns:p="http://schemas.microsoft.com/office/2006/metadata/properties" xmlns:ns2="55dc6790-e052-460d-ae01-b257b3163e7b" xmlns:ns3="acb9c748-4ed8-4a0a-ac9c-cf5215d878e3" targetNamespace="http://schemas.microsoft.com/office/2006/metadata/properties" ma:root="true" ma:fieldsID="0bdb9220b6e4cd7122e033fed953e147" ns2:_="" ns3:_="">
    <xsd:import namespace="55dc6790-e052-460d-ae01-b257b3163e7b"/>
    <xsd:import namespace="acb9c748-4ed8-4a0a-ac9c-cf5215d878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dc6790-e052-460d-ae01-b257b3163e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b9c748-4ed8-4a0a-ac9c-cf5215d878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AEF0AB-B1E3-4096-BE33-A7385FE1C6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BCBF44-277E-476E-83AF-43EDD4B49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F9AC90-CD7A-4CEE-8B19-93BEA81DC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dc6790-e052-460d-ae01-b257b3163e7b"/>
    <ds:schemaRef ds:uri="acb9c748-4ed8-4a0a-ac9c-cf5215d878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J,H,K,M,Q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Tatiana Gálffyová</cp:lastModifiedBy>
  <cp:lastPrinted>2019-02-25T12:18:05Z</cp:lastPrinted>
  <dcterms:created xsi:type="dcterms:W3CDTF">2018-02-10T13:06:16Z</dcterms:created>
  <dcterms:modified xsi:type="dcterms:W3CDTF">2020-04-24T09:34:34Z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0x010100F9EC260BCDBF61439AF9D9C9915D2588</vt:lpwstr>
  </property>
</Properties>
</file>